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140" windowWidth="15300" windowHeight="6675" tabRatio="715"/>
  </bookViews>
  <sheets>
    <sheet name="ELÜS MAKARNALIK" sheetId="24" r:id="rId1"/>
    <sheet name="İTHAL MAK." sheetId="19" r:id="rId2"/>
    <sheet name="YERLİ MAKARNALIK" sheetId="14" r:id="rId3"/>
    <sheet name="ELÜS EKM. " sheetId="29" r:id="rId4"/>
    <sheet name="İTHAL EKM." sheetId="20" r:id="rId5"/>
    <sheet name="YERLİ EKM. " sheetId="15" r:id="rId6"/>
    <sheet name="ARPA" sheetId="21" r:id="rId7"/>
    <sheet name="MISIR ELÜS" sheetId="33" r:id="rId8"/>
    <sheet name="MISIR YUM." sheetId="26" r:id="rId9"/>
    <sheet name="ÇAVDAR YULAF" sheetId="25" r:id="rId10"/>
    <sheet name="PİRİNÇ BAKLİYAT " sheetId="28" r:id="rId11"/>
    <sheet name="Sayfa2" sheetId="32" r:id="rId12"/>
  </sheets>
  <definedNames>
    <definedName name="_xlnm._FilterDatabase" localSheetId="3" hidden="1">'ELÜS EKM. '!$A$3:$C$3</definedName>
    <definedName name="_xlnm.Print_Area" localSheetId="6">ARPA!$A$1:$G$49</definedName>
    <definedName name="_xlnm.Print_Area" localSheetId="3">'ELÜS EKM. '!$A$1:$F$129</definedName>
    <definedName name="_xlnm.Print_Area" localSheetId="0">'ELÜS MAKARNALIK'!$A$1:$F$28</definedName>
    <definedName name="_xlnm.Print_Area" localSheetId="5">'YERLİ EKM. '!$A$1:$F$45</definedName>
    <definedName name="_xlnm.Print_Area" localSheetId="2">'YERLİ MAKARNALIK'!$A$1:$F$36</definedName>
    <definedName name="_xlnm.Print_Titles" localSheetId="3">'ELÜS EKM. '!$2:$3</definedName>
  </definedNames>
  <calcPr calcId="144525"/>
</workbook>
</file>

<file path=xl/calcChain.xml><?xml version="1.0" encoding="utf-8"?>
<calcChain xmlns="http://schemas.openxmlformats.org/spreadsheetml/2006/main">
  <c r="E23" i="33" l="1"/>
  <c r="E18" i="33"/>
  <c r="E13" i="33"/>
  <c r="E8" i="33"/>
  <c r="E6" i="33"/>
  <c r="E24" i="33" s="1"/>
  <c r="F128" i="29" l="1"/>
  <c r="F119" i="29"/>
  <c r="F107" i="29"/>
  <c r="F102" i="29"/>
  <c r="F87" i="29"/>
  <c r="F83" i="29"/>
  <c r="F72" i="29"/>
  <c r="F70" i="29"/>
  <c r="F67" i="29"/>
  <c r="F56" i="29"/>
  <c r="F50" i="29"/>
  <c r="F35" i="29"/>
  <c r="F25" i="29"/>
  <c r="F23" i="29"/>
  <c r="F15" i="29"/>
  <c r="F12" i="29"/>
  <c r="F10" i="29"/>
  <c r="F129" i="29" s="1"/>
  <c r="C34" i="21" l="1"/>
  <c r="B20" i="28" l="1"/>
  <c r="G14" i="28"/>
  <c r="H8" i="28"/>
  <c r="G8" i="28"/>
  <c r="F8" i="28"/>
  <c r="E8" i="28"/>
  <c r="D8" i="28"/>
  <c r="C8" i="28"/>
  <c r="B8" i="28"/>
  <c r="I8" i="28" s="1"/>
  <c r="I7" i="28"/>
  <c r="I6" i="28"/>
  <c r="I5" i="28"/>
  <c r="I4" i="28"/>
  <c r="E33" i="26" l="1"/>
  <c r="E31" i="26"/>
  <c r="E27" i="26"/>
  <c r="E25" i="26"/>
  <c r="E23" i="26"/>
  <c r="E21" i="26"/>
  <c r="E19" i="26"/>
  <c r="E17" i="26"/>
  <c r="D12" i="26"/>
  <c r="D8" i="26"/>
  <c r="E34" i="26" s="1"/>
  <c r="E5" i="26"/>
  <c r="D34" i="21" l="1"/>
  <c r="F27" i="24" l="1"/>
  <c r="F23" i="24"/>
  <c r="F20" i="24"/>
  <c r="F17" i="24"/>
  <c r="F13" i="24"/>
  <c r="F5" i="24"/>
  <c r="F28" i="24" s="1"/>
  <c r="E14" i="25" l="1"/>
  <c r="E6" i="25"/>
  <c r="B48" i="21" l="1"/>
  <c r="F34" i="21"/>
  <c r="E34" i="21"/>
  <c r="B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F15" i="15"/>
  <c r="F44" i="15"/>
  <c r="F35" i="15"/>
  <c r="F33" i="15"/>
  <c r="F31" i="15"/>
  <c r="F27" i="15"/>
  <c r="F24" i="15"/>
  <c r="F21" i="15"/>
  <c r="D5" i="20"/>
  <c r="D6" i="20"/>
  <c r="D7" i="20"/>
  <c r="D8" i="20"/>
  <c r="D9" i="20"/>
  <c r="D10" i="20"/>
  <c r="D11" i="20"/>
  <c r="D4" i="20"/>
  <c r="C12" i="20"/>
  <c r="B12" i="20"/>
  <c r="F45" i="15" l="1"/>
  <c r="G34" i="21"/>
  <c r="D12" i="20"/>
  <c r="F13" i="14" l="1"/>
  <c r="F35" i="14"/>
  <c r="F31" i="14"/>
  <c r="F23" i="14"/>
  <c r="F21" i="14"/>
  <c r="F15" i="14"/>
  <c r="F11" i="14"/>
  <c r="F8" i="14"/>
  <c r="F6" i="14"/>
  <c r="F36" i="14" s="1"/>
  <c r="D5" i="19"/>
  <c r="D6" i="19"/>
  <c r="D7" i="19"/>
  <c r="D8" i="19"/>
  <c r="D9" i="19"/>
  <c r="D4" i="19"/>
  <c r="C10" i="19"/>
  <c r="B10" i="19"/>
  <c r="D10" i="19" l="1"/>
</calcChain>
</file>

<file path=xl/sharedStrings.xml><?xml version="1.0" encoding="utf-8"?>
<sst xmlns="http://schemas.openxmlformats.org/spreadsheetml/2006/main" count="816" uniqueCount="398">
  <si>
    <t>İŞYERİ</t>
  </si>
  <si>
    <t>DEPO DURUMU</t>
  </si>
  <si>
    <t>MAHSUL YILI</t>
  </si>
  <si>
    <t>ÜRÜN KODU</t>
  </si>
  <si>
    <t>AÇIK</t>
  </si>
  <si>
    <t>ŞUBE TOPLAMI</t>
  </si>
  <si>
    <t>KAPALI</t>
  </si>
  <si>
    <t>DİYARBAKIR</t>
  </si>
  <si>
    <t xml:space="preserve"> ŞUBE TOPLAMI</t>
  </si>
  <si>
    <t>GENEL TOPLAM</t>
  </si>
  <si>
    <t>KIRIKKALE</t>
  </si>
  <si>
    <t>TEKİRDAĞ</t>
  </si>
  <si>
    <t>KIRKLARELİ</t>
  </si>
  <si>
    <t>EDİRNE</t>
  </si>
  <si>
    <t>ÇORUM</t>
  </si>
  <si>
    <t>ESKİŞEHİR</t>
  </si>
  <si>
    <t>KAYSERİ</t>
  </si>
  <si>
    <t>YENİFAKILI AA</t>
  </si>
  <si>
    <t>KIRŞEHİR</t>
  </si>
  <si>
    <t>KONYA</t>
  </si>
  <si>
    <t>POLATLI</t>
  </si>
  <si>
    <t>SAMSUN</t>
  </si>
  <si>
    <t>SİVAS</t>
  </si>
  <si>
    <t>YERKÖY</t>
  </si>
  <si>
    <t>BANDIRMA</t>
  </si>
  <si>
    <t>İZMİR</t>
  </si>
  <si>
    <t>GAZİANTEP</t>
  </si>
  <si>
    <t>ERZURUM</t>
  </si>
  <si>
    <t>ŞANLIURFA</t>
  </si>
  <si>
    <t>ŞUBESİ</t>
  </si>
  <si>
    <t>KANLICA TE</t>
  </si>
  <si>
    <t>MERKEZ</t>
  </si>
  <si>
    <t>DENİZLİ</t>
  </si>
  <si>
    <t>TOPAKLI T.E.</t>
  </si>
  <si>
    <t>ULAŞ USK</t>
  </si>
  <si>
    <t>MUŞ</t>
  </si>
  <si>
    <t>TOPLAM</t>
  </si>
  <si>
    <t>İSKENDERUN</t>
  </si>
  <si>
    <t>MERSİN</t>
  </si>
  <si>
    <t>DERİNCE</t>
  </si>
  <si>
    <t>TRABZON</t>
  </si>
  <si>
    <t>ŞUBELER</t>
  </si>
  <si>
    <t>Şubesi</t>
  </si>
  <si>
    <t xml:space="preserve"> Limandaki İthal Arpa Stok Miktarı (Ton)</t>
  </si>
  <si>
    <t xml:space="preserve">ADIYAMAN </t>
  </si>
  <si>
    <t>AFYONKARAHİSAR</t>
  </si>
  <si>
    <t xml:space="preserve">BATMAN </t>
  </si>
  <si>
    <t xml:space="preserve">KIRIKKALE </t>
  </si>
  <si>
    <t xml:space="preserve">POLATLI </t>
  </si>
  <si>
    <t>NOT: Satışı yapılacak ithal ekmeklik buğday başvuruları TMO ELEKTRONİK SATIŞ PLATFORMU sistemi üzerinden yapılacaktır.</t>
  </si>
  <si>
    <t xml:space="preserve"> MİKTAR (TON)</t>
  </si>
  <si>
    <t>ARABAN</t>
  </si>
  <si>
    <t>GELİBOLU AA</t>
  </si>
  <si>
    <t>UZUNKÖPRÜ AA</t>
  </si>
  <si>
    <t>Sevk İle Oluşan İthal Arpa Stok Miktarı (Ton)</t>
  </si>
  <si>
    <t>NOT: Besici ve yetiştiricilere yapılacak ELÜS ve liman şubeleri ve Adana Şube ithal arpa başvuruları TMO ELEKTRONİK SATIŞ PLATFORMU sistemi üzerinden yapılacaktır.</t>
  </si>
  <si>
    <t xml:space="preserve"> TMO Arpa Stok Miktarı (Ton)</t>
  </si>
  <si>
    <t>ADANA (Ceyhan USK)</t>
  </si>
  <si>
    <t>GAZİANTEP (İthal)</t>
  </si>
  <si>
    <t>MERMER</t>
  </si>
  <si>
    <t xml:space="preserve">AÇIK </t>
  </si>
  <si>
    <t>AKSARAY</t>
  </si>
  <si>
    <t>BATMAN</t>
  </si>
  <si>
    <t>1213</t>
  </si>
  <si>
    <t>1212</t>
  </si>
  <si>
    <t>1211</t>
  </si>
  <si>
    <t>1222</t>
  </si>
  <si>
    <t>1223</t>
  </si>
  <si>
    <t>TİRYAKİ (ÇORUM)</t>
  </si>
  <si>
    <t>1323</t>
  </si>
  <si>
    <t>1221</t>
  </si>
  <si>
    <t>1321</t>
  </si>
  <si>
    <t>1322</t>
  </si>
  <si>
    <t>1621</t>
  </si>
  <si>
    <t xml:space="preserve">Kayseri </t>
  </si>
  <si>
    <t>RUHBAŞ</t>
  </si>
  <si>
    <t>YENİ PAZAR TARIM</t>
  </si>
  <si>
    <t>1313</t>
  </si>
  <si>
    <t>SİVAS LİDAŞ</t>
  </si>
  <si>
    <t>MY SİLO (YERKÖY)</t>
  </si>
  <si>
    <t>ULİDAŞ (SORGUN)</t>
  </si>
  <si>
    <t>1123</t>
  </si>
  <si>
    <t>1141</t>
  </si>
  <si>
    <t xml:space="preserve">Sivas </t>
  </si>
  <si>
    <t>KAYSERİ ŞEKER (ŞARKIŞLA)</t>
  </si>
  <si>
    <t>1122</t>
  </si>
  <si>
    <t>KAYSERİ ŞEKER (BOĞAZLIYAN)</t>
  </si>
  <si>
    <t>KUŞAT TARIM</t>
  </si>
  <si>
    <t>İSKENDERUN (KIRIKHAN AA)</t>
  </si>
  <si>
    <t>ELÜS Stokları</t>
  </si>
  <si>
    <t>EK-1/A</t>
  </si>
  <si>
    <t>EK-1/B</t>
  </si>
  <si>
    <t>EK-1/C</t>
  </si>
  <si>
    <t>EK-1/D</t>
  </si>
  <si>
    <t>EK-1/E</t>
  </si>
  <si>
    <t>EK-1/F</t>
  </si>
  <si>
    <t>EK-1/G</t>
  </si>
  <si>
    <t>EK-1/H</t>
  </si>
  <si>
    <t>MERMER TE</t>
  </si>
  <si>
    <t>AÇIK YIĞIN</t>
  </si>
  <si>
    <t>ŞUBE MERKEZ</t>
  </si>
  <si>
    <t>BALA AA</t>
  </si>
  <si>
    <t>01-31 MART 2020 ARASINDA SATIŞA AÇILAN  İTHAL MAKARNALIK BUĞDAY STOKLARI (TON)</t>
  </si>
  <si>
    <t>İSKENDERUN (KIRIKHAN)</t>
  </si>
  <si>
    <t>01-31 MART 2020 SATIŞA AÇILAN İTHAL EKMEKLİK BUĞDAY STOKLARI (TON)</t>
  </si>
  <si>
    <t>2019</t>
  </si>
  <si>
    <t>K.MARAŞ AJANS</t>
  </si>
  <si>
    <t>ÇELİK SİLO</t>
  </si>
  <si>
    <t>SARAY AA</t>
  </si>
  <si>
    <t>TOPAKLI AA</t>
  </si>
  <si>
    <t>ÇORLU AA</t>
  </si>
  <si>
    <t>01-31 MART 2020 SATIŞA AÇILAN YERLİ EKMEKLİK BUĞDAY STOKLARI</t>
  </si>
  <si>
    <t>TOPLAM MİKTAR (TON)</t>
  </si>
  <si>
    <t>01-31 MART 2020 SATIŞA AÇILAN ELÜS EKMEKLİK BUĞDAY STOKLARI</t>
  </si>
  <si>
    <t>ŞUBE ADI</t>
  </si>
  <si>
    <t>LİSANSLI DEPO ADI</t>
  </si>
  <si>
    <t>ISIN KODU</t>
  </si>
  <si>
    <t>MAHSÜL YILI</t>
  </si>
  <si>
    <t>SATIŞA AÇILAN MİKTAR (TON)</t>
  </si>
  <si>
    <t>ATB TARIM ÜRÜNLERİ LİSANSLI DEPOCULUK A.Ş.</t>
  </si>
  <si>
    <t>TRXXEFB61911</t>
  </si>
  <si>
    <t>TRXXEFBC1915</t>
  </si>
  <si>
    <t>KÖSEOĞLU AGRO TARIM ÜRÜNLERİ LİSANSLI DEPOCULUK A.Ş.</t>
  </si>
  <si>
    <t>TRXKOAB71917</t>
  </si>
  <si>
    <t>ÖZEKİZLER AGRO TARIM ÜRÜNLERİ LİSANSLI DEPOCULUK A.Ş.</t>
  </si>
  <si>
    <t>TRXOZKB01911</t>
  </si>
  <si>
    <t>TRXOZKB11910</t>
  </si>
  <si>
    <t>TRXOZKB21919</t>
  </si>
  <si>
    <t>ADIYAMAN</t>
  </si>
  <si>
    <t>ERGÜNLER TARIM ÜRÜNLERİ LİSANSLI DEPOCULUK A.Ş.</t>
  </si>
  <si>
    <t>TRXERGB11932</t>
  </si>
  <si>
    <t>ATARLAR TARIM ÜRÜNLERİ LİSANSLI DEPOCULUK A.Ş.</t>
  </si>
  <si>
    <t>TRXATUB11911</t>
  </si>
  <si>
    <t>TRXATUB21910</t>
  </si>
  <si>
    <t>HACI EMİN TARIM ÜRÜNLERİ LİSANSLI DEPOCULUK A.Ş.</t>
  </si>
  <si>
    <t>TRXHETB61915</t>
  </si>
  <si>
    <t>TRXHETBC1919</t>
  </si>
  <si>
    <t>TRXHETBD1918</t>
  </si>
  <si>
    <t>HACIÖMEROĞLU AFM TARIM ÜRÜNLERİ LİSANSLI DEPOCULUK A.Ş.</t>
  </si>
  <si>
    <t>TRXXENB01911</t>
  </si>
  <si>
    <t>TRXXENB11910</t>
  </si>
  <si>
    <t>TEKİN LİDAŞ TARIM ÜRÜNLERİ LİSANSLI DEPOCULUK A.Ş.</t>
  </si>
  <si>
    <t>TRXTLTB21919</t>
  </si>
  <si>
    <t>TRXTLTB81913</t>
  </si>
  <si>
    <t>TİRYAKİ TARIM ÜRÜNLERİ LİSANSLI DEPOCULUK SANAYİ VE TİCARET A.Ş.</t>
  </si>
  <si>
    <t>ULİDAŞ TARIM ÜRÜNLERİ LİSANSLI DEPOCULUK SANAYİ VE TİCARET A.Ş.</t>
  </si>
  <si>
    <t>TRXXBMB21917</t>
  </si>
  <si>
    <t>BETA GEN TARIM ÜRÜNLERİ LİSANSLI DEPOCULUK A.Ş.</t>
  </si>
  <si>
    <t>TRXXEPB01916</t>
  </si>
  <si>
    <t>CEMAŞ TARIM ÜRÜNLERİ LİSANSLI DEPOCULUK SANAYİ VE TİCARET A.Ş.</t>
  </si>
  <si>
    <t>TRXCLDB01911</t>
  </si>
  <si>
    <t>TRXCLDB11910</t>
  </si>
  <si>
    <t>TRXCLDB21919</t>
  </si>
  <si>
    <t>TRXCLDB31918</t>
  </si>
  <si>
    <t>CENSA TARIM ÜRÜNLERİ LİSANSLI DEPOCULUK SANAYİ VE TİCARET A.Ş.</t>
  </si>
  <si>
    <t>TRXXESB21918</t>
  </si>
  <si>
    <t>KIZILTEPE AGRO TARIM ÜRÜNLERİ LİSANSLI DEPOCULUK A.Ş.</t>
  </si>
  <si>
    <t>TRXKTPB11928</t>
  </si>
  <si>
    <t>MARDİN TARIM ÜRÜNLERİ LİSANSLI DEPOCULUK A.Ş.</t>
  </si>
  <si>
    <t>TRXMTDB21911</t>
  </si>
  <si>
    <t>UNSAN TARIM ÜRÜNLERİ LİSANSLI DEPOCULUK SANAYİ VE TİCARET A.Ş.</t>
  </si>
  <si>
    <t>TRXUNSB31914</t>
  </si>
  <si>
    <t>EDİRNE TARIM ÜRÜNLERİ LİSANSLI DEPOCULUK A.Ş.</t>
  </si>
  <si>
    <t>TRXETDB01928</t>
  </si>
  <si>
    <t>TRXETDB11919</t>
  </si>
  <si>
    <t>TRXETDB21918</t>
  </si>
  <si>
    <t>TRXETDB31917</t>
  </si>
  <si>
    <t>TRXETDB41916</t>
  </si>
  <si>
    <t>ESLİDAŞ TARIM ÜRÜNLERİ LİSANSLI DEPOCULUK SANAYİ VE TİCARET A.Ş.</t>
  </si>
  <si>
    <t>TRXXEAB01918</t>
  </si>
  <si>
    <t>TRXXEAB11917</t>
  </si>
  <si>
    <t>TRXXEAB21916</t>
  </si>
  <si>
    <t>TRXXEAB41914</t>
  </si>
  <si>
    <t>TRXXEAB51913</t>
  </si>
  <si>
    <t>TMO TOBB TARIM ÜRÜNLERİ LİSANSLI DEPOCULUK SANAYİ VE TİCARET A.Ş.</t>
  </si>
  <si>
    <t>TRXXEDB01912</t>
  </si>
  <si>
    <t>TRXXEDB01920</t>
  </si>
  <si>
    <t>TRXXEDB11911</t>
  </si>
  <si>
    <t>TRXXEDB21910</t>
  </si>
  <si>
    <t>ALTINBİLEK TARIM ÜRÜNLERİ LİSANSLI DEPOCULUK A.Ş.</t>
  </si>
  <si>
    <t>TRXXEHB01913</t>
  </si>
  <si>
    <t>TRXXEHB71916</t>
  </si>
  <si>
    <t>MYSİLO TARIM ÜRÜNLERİ LİSANSLI DEPOCULUK A.Ş.</t>
  </si>
  <si>
    <t>TRXMYSB01945</t>
  </si>
  <si>
    <t>TK TARIM ÜRÜNLERİ LİSANSLI DEPOCULUK A.Ş.</t>
  </si>
  <si>
    <t>TRXTKTB21929</t>
  </si>
  <si>
    <t>TRXTKTB61917</t>
  </si>
  <si>
    <t>AL LİDAŞ TARIM ÜRÜNLERİ LİSANSLI DEPOCULUK A.Ş.</t>
  </si>
  <si>
    <t>TRXALLB01918</t>
  </si>
  <si>
    <t>TRXALLB31915</t>
  </si>
  <si>
    <t>SAFİRTAŞ TARIM ÜRÜNLERİ LİSANSLI DEPOCULUK A.Ş.</t>
  </si>
  <si>
    <t>TRXSFTB01915</t>
  </si>
  <si>
    <t>TRXSFTB21913</t>
  </si>
  <si>
    <t>TRXSFTB41911</t>
  </si>
  <si>
    <t>TRXTKTB21937</t>
  </si>
  <si>
    <t>TRXTKTB41935</t>
  </si>
  <si>
    <t>TRXTYTB11947</t>
  </si>
  <si>
    <t>TRXTYTB21946</t>
  </si>
  <si>
    <t>TRXTYTB41910</t>
  </si>
  <si>
    <t>KAYSERİ ŞEKER TARIM ÜRÜNLERİ LİSANSLI DEPOCULUK A.Ş.</t>
  </si>
  <si>
    <t>TRXKAYB21937</t>
  </si>
  <si>
    <t>TRXKAYB41927</t>
  </si>
  <si>
    <t>TRXGKTB21918</t>
  </si>
  <si>
    <t>KAİNAT TARIM ÜRÜNLERİ LİSANSLI DEPOCULUK A.Ş.</t>
  </si>
  <si>
    <t>TRXKTUB51916</t>
  </si>
  <si>
    <t>TRXKTUB61915</t>
  </si>
  <si>
    <t>TRXKTUB81913</t>
  </si>
  <si>
    <t>TRXKTUB91912</t>
  </si>
  <si>
    <t>LÜLEBURGAZ TARIM ÜRÜNLERİ LİSANSLI DEPOCULUK A.Ş.</t>
  </si>
  <si>
    <t>TRXLTDB01915</t>
  </si>
  <si>
    <t>TRXLTDB11914</t>
  </si>
  <si>
    <t>TRXLTDB21913</t>
  </si>
  <si>
    <t>TRXLTDB31912</t>
  </si>
  <si>
    <t>TRXLTDB41911</t>
  </si>
  <si>
    <t>TRXLTDB51910</t>
  </si>
  <si>
    <t>TRXTTDB21916</t>
  </si>
  <si>
    <t>TRXTTDB31915</t>
  </si>
  <si>
    <t>TRXTTDB41914</t>
  </si>
  <si>
    <t>ANADOLU SELÇUKLU TARIM ÜRÜNLERİ LİSANSLI DEPOCULUK A.Ş.</t>
  </si>
  <si>
    <t>TRXASLB61925</t>
  </si>
  <si>
    <t>TRXASLBB1950</t>
  </si>
  <si>
    <t>TRXASLBD1958</t>
  </si>
  <si>
    <t>TRXASLB91955</t>
  </si>
  <si>
    <t>TRXASLBD1941</t>
  </si>
  <si>
    <t>TRXASLBG1948</t>
  </si>
  <si>
    <t>GÜZEL TARIM ÜRÜNLERİ LİSANSLI DEPOCULUK A.Ş.</t>
  </si>
  <si>
    <t>TRXGZLB41911</t>
  </si>
  <si>
    <t>KONYA TARIM ÜRÜNLERİ LİSANSLI DEPOCULUK SANAYİ VE TİCARET A.Ş.</t>
  </si>
  <si>
    <t>TRXKLDB01914</t>
  </si>
  <si>
    <t>TRXKLDB11913</t>
  </si>
  <si>
    <t>SARAÇ HUBUBAT TARIM ÜRÜNLERİ LİSANSLI DEPOCULUK SANAYİ VE TİCARET A.Ş.</t>
  </si>
  <si>
    <t>TRXSRCB01924</t>
  </si>
  <si>
    <t>TRXSRCB21914</t>
  </si>
  <si>
    <t>TEZCAN TARIM ÜRÜNLERİ LİSANSLI DEPOCULUK A.Ş.</t>
  </si>
  <si>
    <t>TRXTZCB11916</t>
  </si>
  <si>
    <t>TOPRAK TARIM ÜRÜNLERİ LİSANSLI DEPOCULUK A.Ş.</t>
  </si>
  <si>
    <t>TRXTOPB31910</t>
  </si>
  <si>
    <t>YALNIZLAR AGRO TARIM ÜRÜNLERİ LİSANSLI DEPOCULUK SANAYİ VE TİCARET A.Ş.</t>
  </si>
  <si>
    <t>TRXYALB41917</t>
  </si>
  <si>
    <t>PTB TARIM ÜRÜNLERİ LİSANSLI DEPOCULUK A.Ş.</t>
  </si>
  <si>
    <t>TRXPTBB61914</t>
  </si>
  <si>
    <t>TRXPTBB91911</t>
  </si>
  <si>
    <t>TRXKTUB61923</t>
  </si>
  <si>
    <t>SİVAS LİDAŞ TARIM ÜRÜNLERİ LİSANSLI DEPOCULUK A.Ş.</t>
  </si>
  <si>
    <t>TRXSLTB11912</t>
  </si>
  <si>
    <t>KFM TARIM ÜRÜNLERİ LİSANSLI DEPOCULUK A.Ş.</t>
  </si>
  <si>
    <t>TRXXECB01914</t>
  </si>
  <si>
    <t>TRXXECB11913</t>
  </si>
  <si>
    <t>TRXXECB21912</t>
  </si>
  <si>
    <t>TRXXECB41910</t>
  </si>
  <si>
    <t>TRAKYA EVREN TARIM ÜRÜNLERİ LİSANSLI DEPOCULUK A.Ş.</t>
  </si>
  <si>
    <t>TRXTETB11915</t>
  </si>
  <si>
    <t>TRXTETB21914</t>
  </si>
  <si>
    <t>TRXTETB41912</t>
  </si>
  <si>
    <t>TRXTETB61910</t>
  </si>
  <si>
    <t>TRXMYSB21935</t>
  </si>
  <si>
    <t>TRXMYSB61824</t>
  </si>
  <si>
    <t>TRXMYSB11928</t>
  </si>
  <si>
    <t>TRXMYSB21927</t>
  </si>
  <si>
    <t>TRXMYSB31926</t>
  </si>
  <si>
    <t>SARAYLI TARIM ÜRÜNLERİ LİSANSLI DEPOCULUK A.Ş.</t>
  </si>
  <si>
    <t>TRXXEKB01917</t>
  </si>
  <si>
    <t>TRXXEEB61914</t>
  </si>
  <si>
    <t>TRXXBMB81929</t>
  </si>
  <si>
    <t xml:space="preserve">ADANA </t>
  </si>
  <si>
    <t xml:space="preserve">DİYARBAKIR </t>
  </si>
  <si>
    <t xml:space="preserve">EDİRNE </t>
  </si>
  <si>
    <t xml:space="preserve">GAZİANTEP </t>
  </si>
  <si>
    <t xml:space="preserve">KAYSERİ </t>
  </si>
  <si>
    <t xml:space="preserve">KIRKLARELİ </t>
  </si>
  <si>
    <t xml:space="preserve">KIRŞEHİR </t>
  </si>
  <si>
    <t xml:space="preserve">SİVAS </t>
  </si>
  <si>
    <t xml:space="preserve">TEKİRDAĞ </t>
  </si>
  <si>
    <t xml:space="preserve">YERKÖY </t>
  </si>
  <si>
    <t>01-31 MART 2020 TARİHLERİ ARASINDA BESİCİ VE YETİŞTİRİCİLERE SATIŞA AÇILAN ARPA STOK LİSTESİ</t>
  </si>
  <si>
    <t>BANDIRMA (BİGA)</t>
  </si>
  <si>
    <t>01-31 MART 2020 TARİHLERİ ARASINDA  YEM FABRİKALARINA SATIŞA AÇILAN ARPA STOK LİSTESİ</t>
  </si>
  <si>
    <t>AFYON</t>
  </si>
  <si>
    <t>TEKİRDAĞ-MURATLI</t>
  </si>
  <si>
    <t>ISIN</t>
  </si>
  <si>
    <t>2411</t>
  </si>
  <si>
    <t>2412</t>
  </si>
  <si>
    <t>ATA LİDAŞ TARIM ÜRÜNLERİ LİSANSLI DEPOCULUK A.Ş.</t>
  </si>
  <si>
    <t>TRXATAI01919</t>
  </si>
  <si>
    <t>TRXXESI01915</t>
  </si>
  <si>
    <t>TRXERGI01920</t>
  </si>
  <si>
    <t>TRXERGI01912</t>
  </si>
  <si>
    <t>GAP ŞANLIURFA TARIM ÜRÜNLERİ LİSANSLI DEPOCULUK A.Ş.</t>
  </si>
  <si>
    <t>TRXXDTI21913</t>
  </si>
  <si>
    <t>TRXXDTI31912</t>
  </si>
  <si>
    <t>TRXHETI01916</t>
  </si>
  <si>
    <t>MEZOPOTAMYA LİDAŞ TARIM ÜRÜNLERİ LİSANSLI DEPOCULUK A.Ş.</t>
  </si>
  <si>
    <t>TRXXEMI01918</t>
  </si>
  <si>
    <t>TRXTKTI01926</t>
  </si>
  <si>
    <t>TRXTKTI11925</t>
  </si>
  <si>
    <t>TRXTYTI01919</t>
  </si>
  <si>
    <t>TRXTYTI11918</t>
  </si>
  <si>
    <t>ÇELİKOĞULLARI LİDAŞ TARIM ÜRÜNLERİ LİSANSLI DEPOCULUK A.Ş.</t>
  </si>
  <si>
    <t>TRXXFCI01916</t>
  </si>
  <si>
    <t>ÖZMEN HUBUBAT TARIM ÜRÜNLERİ LİSANSLI DEPOCULUK A.Ş.</t>
  </si>
  <si>
    <t>TRXOZMI01912</t>
  </si>
  <si>
    <t>01-31 MART 2020 SATIŞA AÇILAN YERLİ MAKARNALIK BUĞDAY STOKLARI</t>
  </si>
  <si>
    <t>01-31 MART 2020 SATIŞA AÇILAN ELÜS MISIR STOKLARI</t>
  </si>
  <si>
    <t>LİSANSLI DEPO</t>
  </si>
  <si>
    <t xml:space="preserve">01-31 MART 2020 TARİHLERİ ARASINDA SATIŞA AÇILAN ÇAVDAR STOK LİSTESİ </t>
  </si>
  <si>
    <t>MİKTAR (TON)</t>
  </si>
  <si>
    <t>AKSARAY(ARATOL)</t>
  </si>
  <si>
    <t>ELÜS</t>
  </si>
  <si>
    <t>KARAMAN</t>
  </si>
  <si>
    <t xml:space="preserve">01-31 MART 2020 TARİHLERİ ARASINDA SATIŞA AÇILAN YULAF STOK LİSTESİ </t>
  </si>
  <si>
    <t>HAYMANA</t>
  </si>
  <si>
    <t>TMO ŞUBE</t>
  </si>
  <si>
    <t>ÜRÜN CİNSİ</t>
  </si>
  <si>
    <t xml:space="preserve">Kırşehir </t>
  </si>
  <si>
    <t>TMO-TOBB (MUCUR)</t>
  </si>
  <si>
    <t>TRXTTDB71911</t>
  </si>
  <si>
    <t>DÜŞÜK VASIFLI MAKARNALIK BUĞDAY</t>
  </si>
  <si>
    <t xml:space="preserve">Konya </t>
  </si>
  <si>
    <t>AS LİDAŞ (YUNAK)</t>
  </si>
  <si>
    <t>TRXASLB31944</t>
  </si>
  <si>
    <t xml:space="preserve">Çorum </t>
  </si>
  <si>
    <t>TRXTYTB21938</t>
  </si>
  <si>
    <t xml:space="preserve">Yerköy </t>
  </si>
  <si>
    <t>TRXMYSBC1927</t>
  </si>
  <si>
    <t>TRXRUTBB1918</t>
  </si>
  <si>
    <t>TRXXELB31912</t>
  </si>
  <si>
    <t>TRXXBMBH1914</t>
  </si>
  <si>
    <t>TMO-TOBB (SARIKAYA)</t>
  </si>
  <si>
    <t>TRXXEEB11919</t>
  </si>
  <si>
    <t>MAKARNALIK BUĞDAY</t>
  </si>
  <si>
    <t>TRXTTDB91919</t>
  </si>
  <si>
    <t>TRXSLTB21911</t>
  </si>
  <si>
    <t>TRXKAYB01921</t>
  </si>
  <si>
    <t>TRXTTDB81910</t>
  </si>
  <si>
    <t>TRXKAYB11912</t>
  </si>
  <si>
    <t>TRXXELB21913</t>
  </si>
  <si>
    <t>TRXRUTBA1919</t>
  </si>
  <si>
    <t>TRXKAYB01913</t>
  </si>
  <si>
    <t>TRXXEJB01919</t>
  </si>
  <si>
    <t>TOPRAK (KADINHANI)</t>
  </si>
  <si>
    <t>TRXTOPB01913</t>
  </si>
  <si>
    <t>01-31 MART 2020 ARASINDA SATIŞA AÇILAN  ELÜS MAKARNALIK BUĞDAY STOKLARI (TON)</t>
  </si>
  <si>
    <t xml:space="preserve">ALIM MUH </t>
  </si>
  <si>
    <t xml:space="preserve">01-31 MART 2020 TARİHLERİ ARASINDA YUMURTA ÜRETİCİLERİNE SATIŞA AÇILAN MISIR STOK LİSTESİ </t>
  </si>
  <si>
    <t>BESNİ</t>
  </si>
  <si>
    <t>NİĞDE</t>
  </si>
  <si>
    <t>EREĞLİ</t>
  </si>
  <si>
    <t>SİLVAN</t>
  </si>
  <si>
    <t>KURTALAN</t>
  </si>
  <si>
    <t>BİSMİL</t>
  </si>
  <si>
    <t>BAĞLAR</t>
  </si>
  <si>
    <t>MARDİN</t>
  </si>
  <si>
    <t>ÇINAR</t>
  </si>
  <si>
    <t>IĞDIR</t>
  </si>
  <si>
    <t>ELBİSTAN</t>
  </si>
  <si>
    <t>KIRIKHAN</t>
  </si>
  <si>
    <t>KARAKEÇİLİ</t>
  </si>
  <si>
    <t>BABAESKİ</t>
  </si>
  <si>
    <t>KARAPINAR</t>
  </si>
  <si>
    <t>NOT: Satışı yapılacak ithal makarnalık buğday başvuruları TMO ELEKTRONİK SATIŞ PLATFORMU sistemi üzerinden yapılacaktır.</t>
  </si>
  <si>
    <t>EK-1/I</t>
  </si>
  <si>
    <t>EK-1/J</t>
  </si>
  <si>
    <t>TOPTAN SATIŞA AÇILAN PİRİNÇ STOKLARI (TON)</t>
  </si>
  <si>
    <t>KISA TANE GROSKİ (2019) (3622 KODLU)</t>
  </si>
  <si>
    <t>KISA TANE GROSKİ (2019) (3623 KODLU)</t>
  </si>
  <si>
    <t>RONALDO (2019)          (3685 KODLU)</t>
  </si>
  <si>
    <t>LUNA (2019) (3689 KODLU)</t>
  </si>
  <si>
    <t>LUNA (2019) ( 3687 KODLU)</t>
  </si>
  <si>
    <t>LUNA (2019) (3688 KODLU)</t>
  </si>
  <si>
    <t>CAMMEO (2019) (3696 KODLU)</t>
  </si>
  <si>
    <t>SATIŞA AÇILAN ELÜS NOHUT STOKLARI (TON)</t>
  </si>
  <si>
    <t>ŞUBE</t>
  </si>
  <si>
    <t>DEPO MİKTARI</t>
  </si>
  <si>
    <t>ERGÜNLER (KAHTA)</t>
  </si>
  <si>
    <t>YERLİ KOÇBAŞI NOHUT</t>
  </si>
  <si>
    <t>3443</t>
  </si>
  <si>
    <t>SATIŞA AÇILAN NATUREL YEŞİL MERCİMEK STOKLARI (TON)</t>
  </si>
  <si>
    <t>MAHSUL YILI 2019</t>
  </si>
  <si>
    <t>KAPALI DEPO</t>
  </si>
  <si>
    <t>EK-1/K</t>
  </si>
  <si>
    <t>NOT: Yem fabrikalarına yapılacak arpa başvuruları TMO ELEKTRONİK SATIŞ PLATFORMU sistemi üzerinden yapılacaktır.</t>
  </si>
  <si>
    <t>GAZİANTEP (ELÜS)</t>
  </si>
  <si>
    <t>ÇANKIRI AA</t>
  </si>
  <si>
    <t>ALACA AA</t>
  </si>
  <si>
    <t>HİMMETDEDE AA</t>
  </si>
  <si>
    <t>BOĞAZLIYAN AA</t>
  </si>
  <si>
    <t>HACIBEKTAŞ AA</t>
  </si>
  <si>
    <t>KÜTAHYA AA</t>
  </si>
  <si>
    <t>BURDUR AA</t>
  </si>
  <si>
    <t>ALTINBİLEK (ÇİFTELER)</t>
  </si>
  <si>
    <t>TK (KAYMAZ)</t>
  </si>
  <si>
    <t>MY SİLO (ESKİŞEHİR)</t>
  </si>
  <si>
    <t>SAFİRTAŞ</t>
  </si>
  <si>
    <t>GK TARIM</t>
  </si>
  <si>
    <t>ANKARA TB</t>
  </si>
  <si>
    <t>GAZİANTEP (ISLAHİYE)</t>
  </si>
  <si>
    <t>ADANA (CEYHAN USK)</t>
  </si>
  <si>
    <t>CENSA TARIM ÜRÜNLERİ LİSANSLI DEPOCULUK A.Ş.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</si>
</sst>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₺_-;\-* #,##0.00\ _₺_-;_-* &quot;-&quot;??\ _₺_-;_-@_-"/>
    <numFmt numFmtId="164" formatCode="#,##0_ ;\-#,##0\ "/>
    <numFmt numFmtId="165" formatCode="_-* #,##0.00\ _T_L_-;\-* #,##0.00\ _T_L_-;_-* &quot;-&quot;??\ _T_L_-;_-@_-"/>
    <numFmt numFmtId="166" formatCode="_-* #,##0\ _₺_-;\-* #,##0\ _₺_-;_-* &quot;-&quot;??\ _₺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0"/>
      <name val="Arial"/>
      <family val="2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name val="Times New Roman"/>
      <family val="1"/>
      <charset val="162"/>
    </font>
    <font>
      <sz val="11"/>
      <color rgb="FFFF0000"/>
      <name val="Arial"/>
      <family val="2"/>
      <charset val="162"/>
    </font>
    <font>
      <sz val="12"/>
      <color theme="1"/>
      <name val="Arial"/>
      <family val="2"/>
      <charset val="16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sz val="11"/>
      <color indexed="8"/>
      <name val="Calibri"/>
      <family val="2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2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  <font>
      <sz val="14"/>
      <name val="Arial"/>
      <family val="2"/>
      <charset val="162"/>
    </font>
    <font>
      <b/>
      <sz val="11"/>
      <name val="Arial"/>
      <family val="2"/>
      <charset val="162"/>
    </font>
    <font>
      <b/>
      <sz val="16"/>
      <color theme="1"/>
      <name val="Times New Roman"/>
      <family val="1"/>
      <charset val="162"/>
    </font>
    <font>
      <sz val="14"/>
      <color rgb="FFFF0000"/>
      <name val="Times New Roman"/>
      <family val="1"/>
      <charset val="162"/>
    </font>
    <font>
      <sz val="16"/>
      <color theme="1"/>
      <name val="Calibri"/>
      <family val="2"/>
      <scheme val="minor"/>
    </font>
    <font>
      <b/>
      <sz val="20"/>
      <color theme="1"/>
      <name val="Times New Roman"/>
      <family val="1"/>
      <charset val="162"/>
    </font>
    <font>
      <sz val="16"/>
      <color theme="1"/>
      <name val="Times New Roman"/>
      <family val="1"/>
      <charset val="162"/>
    </font>
    <font>
      <sz val="22"/>
      <color theme="1"/>
      <name val="Times New Roman"/>
      <family val="1"/>
      <charset val="162"/>
    </font>
    <font>
      <b/>
      <sz val="22"/>
      <color theme="1"/>
      <name val="Times New Roman"/>
      <family val="1"/>
      <charset val="162"/>
    </font>
    <font>
      <sz val="14"/>
      <color theme="1"/>
      <name val="Arial"/>
      <family val="2"/>
      <charset val="162"/>
    </font>
    <font>
      <sz val="14"/>
      <color indexed="8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rgb="FFFF0000"/>
      <name val="Times New Roman"/>
      <family val="1"/>
      <charset val="162"/>
    </font>
    <font>
      <b/>
      <sz val="11"/>
      <color theme="1"/>
      <name val="Arial"/>
      <family val="2"/>
      <charset val="162"/>
    </font>
    <font>
      <b/>
      <sz val="10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4">
    <xf numFmtId="0" fontId="0" fillId="0" borderId="0"/>
    <xf numFmtId="43" fontId="11" fillId="0" borderId="0" applyFont="0" applyFill="0" applyBorder="0" applyAlignment="0" applyProtection="0"/>
    <xf numFmtId="0" fontId="13" fillId="0" borderId="0"/>
    <xf numFmtId="0" fontId="16" fillId="0" borderId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5" fillId="0" borderId="0" applyFont="0" applyFill="0" applyBorder="0" applyAlignment="0" applyProtection="0"/>
  </cellStyleXfs>
  <cellXfs count="309">
    <xf numFmtId="0" fontId="0" fillId="0" borderId="0" xfId="0"/>
    <xf numFmtId="0" fontId="14" fillId="0" borderId="0" xfId="0" applyFont="1"/>
    <xf numFmtId="0" fontId="14" fillId="0" borderId="0" xfId="0" applyFont="1" applyAlignment="1">
      <alignment horizontal="center"/>
    </xf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3" fontId="19" fillId="0" borderId="0" xfId="0" applyNumberFormat="1" applyFont="1" applyFill="1" applyBorder="1" applyAlignment="1">
      <alignment horizontal="center"/>
    </xf>
    <xf numFmtId="3" fontId="19" fillId="0" borderId="1" xfId="3" applyNumberFormat="1" applyFont="1" applyFill="1" applyBorder="1" applyAlignment="1">
      <alignment horizontal="center" vertical="center" wrapText="1" readingOrder="1"/>
    </xf>
    <xf numFmtId="0" fontId="27" fillId="0" borderId="0" xfId="0" applyFont="1" applyFill="1"/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wrapText="1"/>
    </xf>
    <xf numFmtId="164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right"/>
    </xf>
    <xf numFmtId="164" fontId="19" fillId="0" borderId="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15" fillId="0" borderId="0" xfId="0" applyFont="1"/>
    <xf numFmtId="0" fontId="19" fillId="0" borderId="1" xfId="0" applyFont="1" applyFill="1" applyBorder="1" applyAlignment="1">
      <alignment vertical="center"/>
    </xf>
    <xf numFmtId="0" fontId="15" fillId="0" borderId="0" xfId="0" applyFont="1" applyBorder="1" applyAlignment="1">
      <alignment horizontal="right"/>
    </xf>
    <xf numFmtId="0" fontId="29" fillId="0" borderId="0" xfId="0" applyFont="1" applyAlignment="1">
      <alignment horizontal="right"/>
    </xf>
    <xf numFmtId="0" fontId="19" fillId="0" borderId="1" xfId="0" applyFont="1" applyFill="1" applyBorder="1"/>
    <xf numFmtId="3" fontId="19" fillId="0" borderId="1" xfId="0" applyNumberFormat="1" applyFont="1" applyFill="1" applyBorder="1"/>
    <xf numFmtId="3" fontId="31" fillId="0" borderId="1" xfId="0" applyNumberFormat="1" applyFont="1" applyFill="1" applyBorder="1"/>
    <xf numFmtId="3" fontId="17" fillId="0" borderId="1" xfId="0" applyNumberFormat="1" applyFont="1" applyFill="1" applyBorder="1"/>
    <xf numFmtId="0" fontId="31" fillId="0" borderId="0" xfId="0" applyFont="1" applyFill="1" applyBorder="1"/>
    <xf numFmtId="3" fontId="31" fillId="0" borderId="0" xfId="0" applyNumberFormat="1" applyFont="1" applyFill="1" applyBorder="1"/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3" fontId="34" fillId="0" borderId="1" xfId="3" applyNumberFormat="1" applyFont="1" applyFill="1" applyBorder="1" applyAlignment="1">
      <alignment horizontal="center" vertical="center" wrapText="1" readingOrder="1"/>
    </xf>
    <xf numFmtId="0" fontId="19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right"/>
    </xf>
    <xf numFmtId="0" fontId="35" fillId="0" borderId="0" xfId="0" applyFont="1"/>
    <xf numFmtId="0" fontId="36" fillId="0" borderId="1" xfId="3" applyFont="1" applyFill="1" applyBorder="1" applyAlignment="1">
      <alignment horizontal="left" vertical="center" wrapText="1" readingOrder="1"/>
    </xf>
    <xf numFmtId="0" fontId="36" fillId="0" borderId="1" xfId="3" applyFont="1" applyFill="1" applyBorder="1" applyAlignment="1">
      <alignment horizontal="center" vertical="center" wrapText="1" readingOrder="1"/>
    </xf>
    <xf numFmtId="0" fontId="37" fillId="0" borderId="1" xfId="3" applyFont="1" applyFill="1" applyBorder="1" applyAlignment="1">
      <alignment horizontal="left" vertical="center" wrapText="1" readingOrder="1"/>
    </xf>
    <xf numFmtId="3" fontId="38" fillId="0" borderId="1" xfId="0" applyNumberFormat="1" applyFont="1" applyFill="1" applyBorder="1"/>
    <xf numFmtId="0" fontId="33" fillId="0" borderId="1" xfId="3" applyFont="1" applyFill="1" applyBorder="1" applyAlignment="1">
      <alignment horizontal="left" vertical="center" wrapText="1" readingOrder="1"/>
    </xf>
    <xf numFmtId="3" fontId="39" fillId="0" borderId="1" xfId="0" applyNumberFormat="1" applyFont="1" applyFill="1" applyBorder="1"/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right"/>
    </xf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49" fontId="41" fillId="0" borderId="1" xfId="2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49" fontId="18" fillId="0" borderId="1" xfId="38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center" vertical="top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0" fontId="12" fillId="0" borderId="0" xfId="0" applyFont="1" applyFill="1"/>
    <xf numFmtId="0" fontId="15" fillId="0" borderId="0" xfId="0" applyFont="1" applyFill="1" applyBorder="1" applyAlignment="1">
      <alignment horizontal="right"/>
    </xf>
    <xf numFmtId="0" fontId="20" fillId="0" borderId="0" xfId="0" applyFont="1" applyFill="1"/>
    <xf numFmtId="0" fontId="14" fillId="0" borderId="1" xfId="0" applyFont="1" applyBorder="1" applyAlignment="1">
      <alignment horizontal="left" vertical="center"/>
    </xf>
    <xf numFmtId="0" fontId="15" fillId="0" borderId="4" xfId="0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top"/>
    </xf>
    <xf numFmtId="0" fontId="17" fillId="0" borderId="1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 wrapText="1"/>
    </xf>
    <xf numFmtId="0" fontId="19" fillId="0" borderId="11" xfId="0" applyFont="1" applyFill="1" applyBorder="1"/>
    <xf numFmtId="0" fontId="19" fillId="0" borderId="6" xfId="0" applyFont="1" applyFill="1" applyBorder="1"/>
    <xf numFmtId="0" fontId="19" fillId="0" borderId="5" xfId="0" applyFont="1" applyFill="1" applyBorder="1"/>
    <xf numFmtId="3" fontId="19" fillId="0" borderId="15" xfId="0" applyNumberFormat="1" applyFont="1" applyFill="1" applyBorder="1"/>
    <xf numFmtId="0" fontId="19" fillId="0" borderId="16" xfId="0" applyFont="1" applyFill="1" applyBorder="1"/>
    <xf numFmtId="0" fontId="19" fillId="0" borderId="17" xfId="0" applyFont="1" applyFill="1" applyBorder="1"/>
    <xf numFmtId="0" fontId="19" fillId="0" borderId="18" xfId="0" applyFont="1" applyFill="1" applyBorder="1"/>
    <xf numFmtId="3" fontId="19" fillId="0" borderId="19" xfId="0" applyNumberFormat="1" applyFont="1" applyFill="1" applyBorder="1"/>
    <xf numFmtId="3" fontId="17" fillId="0" borderId="22" xfId="0" applyNumberFormat="1" applyFont="1" applyFill="1" applyBorder="1"/>
    <xf numFmtId="0" fontId="19" fillId="0" borderId="23" xfId="0" applyFont="1" applyFill="1" applyBorder="1"/>
    <xf numFmtId="0" fontId="19" fillId="0" borderId="2" xfId="0" applyFont="1" applyFill="1" applyBorder="1"/>
    <xf numFmtId="3" fontId="19" fillId="0" borderId="24" xfId="0" applyNumberFormat="1" applyFont="1" applyFill="1" applyBorder="1"/>
    <xf numFmtId="0" fontId="18" fillId="0" borderId="0" xfId="0" applyFont="1"/>
    <xf numFmtId="0" fontId="24" fillId="0" borderId="0" xfId="0" applyFont="1" applyBorder="1" applyAlignment="1">
      <alignment horizontal="right"/>
    </xf>
    <xf numFmtId="0" fontId="34" fillId="0" borderId="0" xfId="0" applyFont="1"/>
    <xf numFmtId="0" fontId="24" fillId="0" borderId="0" xfId="0" applyFont="1" applyBorder="1" applyAlignment="1">
      <alignment horizontal="center" wrapText="1"/>
    </xf>
    <xf numFmtId="0" fontId="43" fillId="0" borderId="0" xfId="0" applyFont="1" applyFill="1" applyAlignment="1">
      <alignment horizontal="center" vertical="top" wrapText="1"/>
    </xf>
    <xf numFmtId="0" fontId="44" fillId="0" borderId="0" xfId="0" applyFont="1"/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3" fontId="45" fillId="2" borderId="1" xfId="0" applyNumberFormat="1" applyFont="1" applyFill="1" applyBorder="1"/>
    <xf numFmtId="0" fontId="12" fillId="0" borderId="0" xfId="0" applyFont="1"/>
    <xf numFmtId="0" fontId="17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vertical="center"/>
    </xf>
    <xf numFmtId="3" fontId="17" fillId="0" borderId="15" xfId="0" applyNumberFormat="1" applyFont="1" applyFill="1" applyBorder="1" applyAlignment="1">
      <alignment horizontal="right" vertical="center" wrapText="1"/>
    </xf>
    <xf numFmtId="0" fontId="20" fillId="0" borderId="0" xfId="0" applyFont="1"/>
    <xf numFmtId="0" fontId="19" fillId="0" borderId="3" xfId="0" applyFont="1" applyFill="1" applyBorder="1" applyAlignment="1">
      <alignment horizontal="center"/>
    </xf>
    <xf numFmtId="3" fontId="19" fillId="0" borderId="30" xfId="0" applyNumberFormat="1" applyFont="1" applyFill="1" applyBorder="1"/>
    <xf numFmtId="0" fontId="17" fillId="0" borderId="1" xfId="0" applyFont="1" applyFill="1" applyBorder="1" applyAlignment="1">
      <alignment horizontal="left" vertical="center"/>
    </xf>
    <xf numFmtId="3" fontId="17" fillId="0" borderId="15" xfId="0" applyNumberFormat="1" applyFont="1" applyFill="1" applyBorder="1"/>
    <xf numFmtId="0" fontId="19" fillId="0" borderId="7" xfId="0" applyFont="1" applyFill="1" applyBorder="1" applyAlignment="1">
      <alignment horizontal="center"/>
    </xf>
    <xf numFmtId="3" fontId="17" fillId="0" borderId="31" xfId="0" applyNumberFormat="1" applyFont="1" applyFill="1" applyBorder="1"/>
    <xf numFmtId="3" fontId="17" fillId="0" borderId="36" xfId="0" applyNumberFormat="1" applyFont="1" applyFill="1" applyBorder="1"/>
    <xf numFmtId="0" fontId="46" fillId="0" borderId="0" xfId="0" applyFont="1" applyBorder="1" applyAlignment="1">
      <alignment horizontal="center" wrapText="1"/>
    </xf>
    <xf numFmtId="0" fontId="47" fillId="0" borderId="0" xfId="0" applyFont="1"/>
    <xf numFmtId="0" fontId="14" fillId="0" borderId="1" xfId="0" applyFont="1" applyFill="1" applyBorder="1" applyAlignment="1">
      <alignment vertical="top"/>
    </xf>
    <xf numFmtId="0" fontId="14" fillId="0" borderId="1" xfId="0" applyFont="1" applyFill="1" applyBorder="1" applyAlignment="1">
      <alignment horizontal="left" vertical="top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top"/>
    </xf>
    <xf numFmtId="0" fontId="15" fillId="0" borderId="1" xfId="0" applyFont="1" applyFill="1" applyBorder="1" applyAlignment="1">
      <alignment horizontal="right" vertical="top"/>
    </xf>
    <xf numFmtId="0" fontId="14" fillId="0" borderId="1" xfId="0" applyFont="1" applyFill="1" applyBorder="1" applyAlignment="1">
      <alignment vertical="center"/>
    </xf>
    <xf numFmtId="0" fontId="48" fillId="0" borderId="1" xfId="0" applyFont="1" applyFill="1" applyBorder="1" applyAlignment="1">
      <alignment vertical="top"/>
    </xf>
    <xf numFmtId="0" fontId="48" fillId="0" borderId="1" xfId="0" applyFont="1" applyFill="1" applyBorder="1" applyAlignment="1">
      <alignment horizontal="left" vertical="top"/>
    </xf>
    <xf numFmtId="0" fontId="48" fillId="0" borderId="1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left" vertical="top"/>
    </xf>
    <xf numFmtId="0" fontId="49" fillId="0" borderId="0" xfId="0" applyFont="1" applyAlignment="1">
      <alignment horizontal="right"/>
    </xf>
    <xf numFmtId="3" fontId="50" fillId="3" borderId="0" xfId="0" applyNumberFormat="1" applyFont="1" applyFill="1" applyBorder="1" applyAlignment="1">
      <alignment horizontal="left" vertical="center"/>
    </xf>
    <xf numFmtId="0" fontId="50" fillId="3" borderId="0" xfId="0" applyFont="1" applyFill="1" applyBorder="1" applyAlignment="1">
      <alignment horizontal="center" vertical="center" wrapText="1"/>
    </xf>
    <xf numFmtId="0" fontId="51" fillId="0" borderId="0" xfId="0" applyFont="1"/>
    <xf numFmtId="0" fontId="52" fillId="0" borderId="0" xfId="0" applyFont="1" applyBorder="1" applyAlignment="1">
      <alignment horizontal="right"/>
    </xf>
    <xf numFmtId="3" fontId="54" fillId="3" borderId="1" xfId="0" applyNumberFormat="1" applyFont="1" applyFill="1" applyBorder="1" applyAlignment="1">
      <alignment horizontal="left" vertical="center"/>
    </xf>
    <xf numFmtId="0" fontId="54" fillId="3" borderId="1" xfId="0" applyFont="1" applyFill="1" applyBorder="1" applyAlignment="1">
      <alignment horizontal="center" vertical="center" wrapText="1"/>
    </xf>
    <xf numFmtId="0" fontId="54" fillId="3" borderId="2" xfId="0" applyFont="1" applyFill="1" applyBorder="1" applyAlignment="1">
      <alignment horizontal="center" vertical="center" wrapText="1"/>
    </xf>
    <xf numFmtId="0" fontId="50" fillId="3" borderId="1" xfId="0" applyFont="1" applyFill="1" applyBorder="1" applyAlignment="1">
      <alignment horizontal="left" vertical="center"/>
    </xf>
    <xf numFmtId="3" fontId="50" fillId="3" borderId="1" xfId="0" applyNumberFormat="1" applyFont="1" applyFill="1" applyBorder="1" applyAlignment="1">
      <alignment horizontal="right" vertical="center"/>
    </xf>
    <xf numFmtId="3" fontId="54" fillId="3" borderId="1" xfId="0" applyNumberFormat="1" applyFont="1" applyFill="1" applyBorder="1" applyAlignment="1">
      <alignment horizontal="right" vertical="center"/>
    </xf>
    <xf numFmtId="0" fontId="54" fillId="3" borderId="1" xfId="0" applyFont="1" applyFill="1" applyBorder="1" applyAlignment="1">
      <alignment horizontal="left" vertical="top"/>
    </xf>
    <xf numFmtId="0" fontId="51" fillId="0" borderId="0" xfId="0" applyFont="1" applyBorder="1"/>
    <xf numFmtId="0" fontId="51" fillId="0" borderId="1" xfId="0" applyFont="1" applyBorder="1"/>
    <xf numFmtId="0" fontId="52" fillId="0" borderId="3" xfId="2" applyFont="1" applyBorder="1" applyAlignment="1">
      <alignment horizontal="center" vertical="center" wrapText="1"/>
    </xf>
    <xf numFmtId="3" fontId="51" fillId="3" borderId="1" xfId="2" applyNumberFormat="1" applyFont="1" applyFill="1" applyBorder="1" applyAlignment="1">
      <alignment horizontal="left" vertical="center"/>
    </xf>
    <xf numFmtId="0" fontId="51" fillId="3" borderId="1" xfId="2" applyNumberFormat="1" applyFont="1" applyFill="1" applyBorder="1" applyAlignment="1">
      <alignment horizontal="center" vertical="center"/>
    </xf>
    <xf numFmtId="3" fontId="51" fillId="3" borderId="1" xfId="2" applyNumberFormat="1" applyFont="1" applyFill="1" applyBorder="1" applyAlignment="1">
      <alignment horizontal="center" vertical="center"/>
    </xf>
    <xf numFmtId="3" fontId="51" fillId="3" borderId="1" xfId="2" applyNumberFormat="1" applyFont="1" applyFill="1" applyBorder="1" applyAlignment="1">
      <alignment horizontal="right" vertical="center"/>
    </xf>
    <xf numFmtId="3" fontId="52" fillId="0" borderId="1" xfId="2" applyNumberFormat="1" applyFont="1" applyBorder="1" applyAlignment="1">
      <alignment horizontal="right" vertical="center" wrapText="1"/>
    </xf>
    <xf numFmtId="3" fontId="52" fillId="0" borderId="10" xfId="2" applyNumberFormat="1" applyFont="1" applyBorder="1" applyAlignment="1">
      <alignment horizontal="center" vertical="center" wrapText="1"/>
    </xf>
    <xf numFmtId="3" fontId="52" fillId="0" borderId="0" xfId="2" applyNumberFormat="1" applyFont="1" applyBorder="1" applyAlignment="1">
      <alignment horizontal="center" vertical="center" wrapText="1"/>
    </xf>
    <xf numFmtId="3" fontId="52" fillId="0" borderId="0" xfId="2" applyNumberFormat="1" applyFont="1" applyBorder="1" applyAlignment="1">
      <alignment horizontal="right" vertical="center" wrapText="1"/>
    </xf>
    <xf numFmtId="0" fontId="50" fillId="3" borderId="1" xfId="0" applyFont="1" applyFill="1" applyBorder="1"/>
    <xf numFmtId="0" fontId="54" fillId="3" borderId="1" xfId="0" applyFont="1" applyFill="1" applyBorder="1"/>
    <xf numFmtId="3" fontId="22" fillId="0" borderId="0" xfId="0" applyNumberFormat="1" applyFont="1"/>
    <xf numFmtId="0" fontId="19" fillId="3" borderId="1" xfId="0" applyFont="1" applyFill="1" applyBorder="1" applyAlignment="1">
      <alignment horizontal="left" vertical="top"/>
    </xf>
    <xf numFmtId="0" fontId="19" fillId="3" borderId="1" xfId="0" applyNumberFormat="1" applyFont="1" applyFill="1" applyBorder="1" applyAlignment="1">
      <alignment horizontal="center" vertical="top"/>
    </xf>
    <xf numFmtId="0" fontId="19" fillId="3" borderId="1" xfId="0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3" fontId="19" fillId="3" borderId="15" xfId="0" applyNumberFormat="1" applyFont="1" applyFill="1" applyBorder="1" applyAlignment="1">
      <alignment horizontal="right" vertical="top" wrapText="1"/>
    </xf>
    <xf numFmtId="3" fontId="17" fillId="3" borderId="15" xfId="0" applyNumberFormat="1" applyFont="1" applyFill="1" applyBorder="1" applyAlignment="1">
      <alignment horizontal="right" vertical="top" wrapText="1"/>
    </xf>
    <xf numFmtId="3" fontId="17" fillId="3" borderId="19" xfId="0" applyNumberFormat="1" applyFont="1" applyFill="1" applyBorder="1" applyAlignment="1">
      <alignment horizontal="right" vertical="top" wrapText="1"/>
    </xf>
    <xf numFmtId="0" fontId="17" fillId="0" borderId="3" xfId="3" applyFont="1" applyFill="1" applyBorder="1" applyAlignment="1">
      <alignment horizontal="center" vertical="center" wrapText="1" readingOrder="1"/>
    </xf>
    <xf numFmtId="0" fontId="17" fillId="0" borderId="37" xfId="3" applyFont="1" applyFill="1" applyBorder="1" applyAlignment="1">
      <alignment horizontal="center" vertical="center" wrapText="1" readingOrder="1"/>
    </xf>
    <xf numFmtId="0" fontId="17" fillId="0" borderId="30" xfId="3" applyFont="1" applyFill="1" applyBorder="1" applyAlignment="1">
      <alignment horizontal="center" vertical="center" wrapText="1" readingOrder="1"/>
    </xf>
    <xf numFmtId="0" fontId="19" fillId="0" borderId="11" xfId="3" applyFont="1" applyFill="1" applyBorder="1" applyAlignment="1">
      <alignment horizontal="left" vertical="center" wrapText="1" readingOrder="1"/>
    </xf>
    <xf numFmtId="3" fontId="19" fillId="0" borderId="15" xfId="3" applyNumberFormat="1" applyFont="1" applyFill="1" applyBorder="1" applyAlignment="1">
      <alignment horizontal="center" vertical="center" wrapText="1" readingOrder="1"/>
    </xf>
    <xf numFmtId="0" fontId="17" fillId="0" borderId="16" xfId="3" applyFont="1" applyFill="1" applyBorder="1" applyAlignment="1">
      <alignment horizontal="left" vertical="center" wrapText="1" readingOrder="1"/>
    </xf>
    <xf numFmtId="3" fontId="17" fillId="0" borderId="39" xfId="3" applyNumberFormat="1" applyFont="1" applyFill="1" applyBorder="1" applyAlignment="1">
      <alignment horizontal="center" vertical="center" wrapText="1" readingOrder="1"/>
    </xf>
    <xf numFmtId="3" fontId="17" fillId="0" borderId="19" xfId="3" applyNumberFormat="1" applyFont="1" applyFill="1" applyBorder="1" applyAlignment="1">
      <alignment horizontal="center" vertical="center" wrapText="1" readingOrder="1"/>
    </xf>
    <xf numFmtId="3" fontId="14" fillId="0" borderId="15" xfId="0" applyNumberFormat="1" applyFont="1" applyFill="1" applyBorder="1" applyAlignment="1">
      <alignment horizontal="right" vertical="top"/>
    </xf>
    <xf numFmtId="3" fontId="15" fillId="0" borderId="15" xfId="0" applyNumberFormat="1" applyFont="1" applyFill="1" applyBorder="1" applyAlignment="1">
      <alignment horizontal="right" vertical="top"/>
    </xf>
    <xf numFmtId="3" fontId="48" fillId="0" borderId="15" xfId="0" applyNumberFormat="1" applyFont="1" applyFill="1" applyBorder="1" applyAlignment="1">
      <alignment horizontal="right" vertical="top"/>
    </xf>
    <xf numFmtId="0" fontId="15" fillId="0" borderId="39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top"/>
    </xf>
    <xf numFmtId="3" fontId="15" fillId="0" borderId="19" xfId="0" applyNumberFormat="1" applyFont="1" applyFill="1" applyBorder="1" applyAlignment="1">
      <alignment horizontal="right" vertical="top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24" fillId="0" borderId="37" xfId="0" applyFont="1" applyFill="1" applyBorder="1" applyAlignment="1">
      <alignment horizontal="center" vertical="center"/>
    </xf>
    <xf numFmtId="166" fontId="24" fillId="0" borderId="30" xfId="38" applyNumberFormat="1" applyFont="1" applyFill="1" applyBorder="1" applyAlignment="1">
      <alignment horizontal="center" vertical="center" wrapText="1"/>
    </xf>
    <xf numFmtId="166" fontId="18" fillId="0" borderId="15" xfId="38" applyNumberFormat="1" applyFont="1" applyFill="1" applyBorder="1" applyAlignment="1">
      <alignment horizontal="right" vertical="center" wrapText="1"/>
    </xf>
    <xf numFmtId="166" fontId="24" fillId="0" borderId="15" xfId="38" applyNumberFormat="1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right" vertical="center"/>
    </xf>
    <xf numFmtId="166" fontId="24" fillId="0" borderId="15" xfId="38" applyNumberFormat="1" applyFont="1" applyFill="1" applyBorder="1" applyAlignment="1">
      <alignment vertical="center"/>
    </xf>
    <xf numFmtId="0" fontId="24" fillId="0" borderId="16" xfId="0" applyFont="1" applyFill="1" applyBorder="1" applyAlignment="1">
      <alignment horizontal="left"/>
    </xf>
    <xf numFmtId="0" fontId="24" fillId="0" borderId="39" xfId="0" applyFont="1" applyFill="1" applyBorder="1" applyAlignment="1">
      <alignment horizontal="left" vertical="center"/>
    </xf>
    <xf numFmtId="166" fontId="24" fillId="0" borderId="19" xfId="38" applyNumberFormat="1" applyFont="1" applyFill="1" applyBorder="1" applyAlignment="1">
      <alignment vertical="center"/>
    </xf>
    <xf numFmtId="0" fontId="15" fillId="0" borderId="41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 wrapText="1"/>
    </xf>
    <xf numFmtId="3" fontId="15" fillId="0" borderId="43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3" fontId="48" fillId="0" borderId="1" xfId="0" applyNumberFormat="1" applyFont="1" applyFill="1" applyBorder="1" applyAlignment="1">
      <alignment horizontal="right" vertical="top"/>
    </xf>
    <xf numFmtId="3" fontId="42" fillId="0" borderId="1" xfId="0" applyNumberFormat="1" applyFont="1" applyFill="1" applyBorder="1" applyAlignment="1">
      <alignment horizontal="right" vertical="top"/>
    </xf>
    <xf numFmtId="0" fontId="14" fillId="0" borderId="9" xfId="0" applyFont="1" applyBorder="1" applyAlignment="1">
      <alignment horizontal="left" vertical="center"/>
    </xf>
    <xf numFmtId="3" fontId="42" fillId="0" borderId="2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top" wrapText="1"/>
    </xf>
    <xf numFmtId="0" fontId="17" fillId="3" borderId="39" xfId="0" applyFont="1" applyFill="1" applyBorder="1" applyAlignment="1">
      <alignment horizontal="center" vertical="top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right" vertical="top"/>
    </xf>
    <xf numFmtId="0" fontId="17" fillId="3" borderId="6" xfId="0" applyFont="1" applyFill="1" applyBorder="1" applyAlignment="1">
      <alignment horizontal="right" vertical="top"/>
    </xf>
    <xf numFmtId="0" fontId="19" fillId="3" borderId="23" xfId="0" applyFont="1" applyFill="1" applyBorder="1" applyAlignment="1">
      <alignment horizontal="left" vertical="center"/>
    </xf>
    <xf numFmtId="0" fontId="19" fillId="3" borderId="37" xfId="0" applyFont="1" applyFill="1" applyBorder="1" applyAlignment="1">
      <alignment horizontal="left" vertical="center"/>
    </xf>
    <xf numFmtId="0" fontId="19" fillId="3" borderId="38" xfId="0" applyFont="1" applyFill="1" applyBorder="1" applyAlignment="1">
      <alignment horizontal="left" vertic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42" fillId="0" borderId="20" xfId="0" applyFont="1" applyFill="1" applyBorder="1" applyAlignment="1">
      <alignment horizontal="center" vertical="center"/>
    </xf>
    <xf numFmtId="0" fontId="42" fillId="0" borderId="21" xfId="0" applyFont="1" applyFill="1" applyBorder="1" applyAlignment="1">
      <alignment horizontal="center" vertical="center"/>
    </xf>
    <xf numFmtId="0" fontId="42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left" vertical="center"/>
    </xf>
    <xf numFmtId="0" fontId="14" fillId="0" borderId="38" xfId="0" applyFont="1" applyFill="1" applyBorder="1" applyAlignment="1">
      <alignment horizontal="left" vertical="center"/>
    </xf>
    <xf numFmtId="0" fontId="14" fillId="0" borderId="37" xfId="0" applyFont="1" applyFill="1" applyBorder="1" applyAlignment="1">
      <alignment horizontal="left" vertical="center"/>
    </xf>
    <xf numFmtId="0" fontId="15" fillId="0" borderId="40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4" fillId="0" borderId="3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49" fontId="18" fillId="0" borderId="2" xfId="38" applyNumberFormat="1" applyFont="1" applyFill="1" applyBorder="1" applyAlignment="1">
      <alignment horizontal="center" vertical="center"/>
    </xf>
    <xf numFmtId="49" fontId="18" fillId="0" borderId="7" xfId="38" applyNumberFormat="1" applyFont="1" applyFill="1" applyBorder="1" applyAlignment="1">
      <alignment horizontal="center" vertical="center"/>
    </xf>
    <xf numFmtId="49" fontId="18" fillId="0" borderId="3" xfId="38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left" vertical="center"/>
    </xf>
    <xf numFmtId="0" fontId="24" fillId="0" borderId="38" xfId="0" applyFont="1" applyFill="1" applyBorder="1" applyAlignment="1">
      <alignment horizontal="left" vertical="center"/>
    </xf>
    <xf numFmtId="0" fontId="24" fillId="0" borderId="37" xfId="0" applyFont="1" applyFill="1" applyBorder="1" applyAlignment="1">
      <alignment horizontal="left" vertical="center"/>
    </xf>
    <xf numFmtId="0" fontId="24" fillId="0" borderId="11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3" fontId="19" fillId="0" borderId="4" xfId="0" applyNumberFormat="1" applyFont="1" applyFill="1" applyBorder="1" applyAlignment="1">
      <alignment horizontal="center" vertical="center"/>
    </xf>
    <xf numFmtId="3" fontId="19" fillId="0" borderId="5" xfId="0" applyNumberFormat="1" applyFont="1" applyFill="1" applyBorder="1" applyAlignment="1">
      <alignment horizontal="center" vertical="center"/>
    </xf>
    <xf numFmtId="3" fontId="19" fillId="0" borderId="6" xfId="0" applyNumberFormat="1" applyFont="1" applyFill="1" applyBorder="1" applyAlignment="1">
      <alignment horizontal="center" vertical="center"/>
    </xf>
    <xf numFmtId="3" fontId="17" fillId="0" borderId="4" xfId="0" applyNumberFormat="1" applyFont="1" applyFill="1" applyBorder="1" applyAlignment="1">
      <alignment horizontal="center" vertical="center"/>
    </xf>
    <xf numFmtId="3" fontId="17" fillId="0" borderId="5" xfId="0" applyNumberFormat="1" applyFont="1" applyFill="1" applyBorder="1" applyAlignment="1">
      <alignment horizontal="center" vertical="center"/>
    </xf>
    <xf numFmtId="3" fontId="17" fillId="0" borderId="6" xfId="0" applyNumberFormat="1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0" fontId="14" fillId="0" borderId="2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7" fillId="0" borderId="44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left"/>
    </xf>
    <xf numFmtId="0" fontId="17" fillId="0" borderId="33" xfId="0" applyFont="1" applyFill="1" applyBorder="1" applyAlignment="1">
      <alignment horizontal="left"/>
    </xf>
    <xf numFmtId="0" fontId="17" fillId="0" borderId="35" xfId="0" applyFont="1" applyFill="1" applyBorder="1" applyAlignment="1">
      <alignment horizontal="left"/>
    </xf>
    <xf numFmtId="0" fontId="46" fillId="0" borderId="0" xfId="0" applyFont="1" applyBorder="1" applyAlignment="1">
      <alignment horizontal="center" wrapText="1"/>
    </xf>
    <xf numFmtId="0" fontId="19" fillId="0" borderId="25" xfId="0" applyFont="1" applyFill="1" applyBorder="1" applyAlignment="1">
      <alignment horizontal="left" vertical="center"/>
    </xf>
    <xf numFmtId="0" fontId="19" fillId="0" borderId="26" xfId="0" applyFont="1" applyFill="1" applyBorder="1" applyAlignment="1">
      <alignment horizontal="left" vertical="center"/>
    </xf>
    <xf numFmtId="0" fontId="19" fillId="0" borderId="29" xfId="0" applyFont="1" applyFill="1" applyBorder="1" applyAlignment="1">
      <alignment horizontal="left" vertical="center"/>
    </xf>
    <xf numFmtId="0" fontId="19" fillId="0" borderId="32" xfId="0" applyFont="1" applyFill="1" applyBorder="1" applyAlignment="1">
      <alignment horizontal="left" vertical="center"/>
    </xf>
    <xf numFmtId="0" fontId="19" fillId="0" borderId="27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3" fontId="17" fillId="0" borderId="4" xfId="0" applyNumberFormat="1" applyFont="1" applyFill="1" applyBorder="1" applyAlignment="1">
      <alignment horizontal="right"/>
    </xf>
    <xf numFmtId="3" fontId="17" fillId="0" borderId="28" xfId="0" applyNumberFormat="1" applyFont="1" applyFill="1" applyBorder="1" applyAlignment="1">
      <alignment horizontal="right"/>
    </xf>
    <xf numFmtId="0" fontId="17" fillId="0" borderId="20" xfId="0" applyFont="1" applyFill="1" applyBorder="1" applyAlignment="1">
      <alignment horizontal="center"/>
    </xf>
    <xf numFmtId="0" fontId="17" fillId="0" borderId="21" xfId="0" applyFont="1" applyFill="1" applyBorder="1" applyAlignment="1">
      <alignment horizontal="center"/>
    </xf>
    <xf numFmtId="0" fontId="24" fillId="0" borderId="0" xfId="0" applyFont="1" applyBorder="1" applyAlignment="1">
      <alignment horizontal="center" wrapText="1"/>
    </xf>
    <xf numFmtId="3" fontId="54" fillId="3" borderId="1" xfId="0" applyNumberFormat="1" applyFont="1" applyFill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53" fillId="3" borderId="4" xfId="0" applyFont="1" applyFill="1" applyBorder="1" applyAlignment="1">
      <alignment horizontal="center" vertical="center" wrapText="1"/>
    </xf>
    <xf numFmtId="0" fontId="53" fillId="3" borderId="5" xfId="0" applyFont="1" applyFill="1" applyBorder="1" applyAlignment="1">
      <alignment horizontal="center" vertical="center" wrapText="1"/>
    </xf>
    <xf numFmtId="0" fontId="53" fillId="3" borderId="6" xfId="0" applyFont="1" applyFill="1" applyBorder="1" applyAlignment="1">
      <alignment horizontal="center" vertical="center" wrapText="1"/>
    </xf>
    <xf numFmtId="0" fontId="54" fillId="3" borderId="2" xfId="0" applyFont="1" applyFill="1" applyBorder="1" applyAlignment="1">
      <alignment horizontal="center" vertical="center"/>
    </xf>
    <xf numFmtId="0" fontId="54" fillId="3" borderId="3" xfId="0" applyFont="1" applyFill="1" applyBorder="1" applyAlignment="1">
      <alignment horizontal="center" vertical="center"/>
    </xf>
    <xf numFmtId="0" fontId="54" fillId="3" borderId="1" xfId="0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3" fontId="50" fillId="3" borderId="1" xfId="0" applyNumberFormat="1" applyFont="1" applyFill="1" applyBorder="1" applyAlignment="1">
      <alignment horizontal="center"/>
    </xf>
    <xf numFmtId="0" fontId="51" fillId="0" borderId="1" xfId="0" applyFont="1" applyBorder="1" applyAlignment="1">
      <alignment horizontal="center"/>
    </xf>
    <xf numFmtId="3" fontId="52" fillId="0" borderId="1" xfId="2" applyNumberFormat="1" applyFont="1" applyBorder="1" applyAlignment="1">
      <alignment horizontal="center" vertical="center" wrapText="1"/>
    </xf>
    <xf numFmtId="3" fontId="53" fillId="3" borderId="1" xfId="0" applyNumberFormat="1" applyFont="1" applyFill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2" fillId="0" borderId="10" xfId="2" applyFont="1" applyBorder="1" applyAlignment="1">
      <alignment horizontal="center" vertical="center" wrapText="1"/>
    </xf>
    <xf numFmtId="0" fontId="52" fillId="0" borderId="0" xfId="2" applyFont="1" applyBorder="1" applyAlignment="1">
      <alignment horizontal="center" vertical="center" wrapText="1"/>
    </xf>
    <xf numFmtId="3" fontId="51" fillId="3" borderId="1" xfId="2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</cellXfs>
  <cellStyles count="124">
    <cellStyle name="Normal" xfId="0" builtinId="0"/>
    <cellStyle name="Normal 2" xfId="2"/>
    <cellStyle name="Normal 5" xfId="3"/>
    <cellStyle name="Virgül" xfId="38" builtinId="3"/>
    <cellStyle name="Virgül 10" xfId="39"/>
    <cellStyle name="Virgül 10 2" xfId="40"/>
    <cellStyle name="Virgül 2" xfId="1"/>
    <cellStyle name="Virgül 2 10" xfId="28"/>
    <cellStyle name="Virgül 2 11" xfId="33"/>
    <cellStyle name="Virgül 2 2" xfId="4"/>
    <cellStyle name="Virgül 2 2 2" xfId="9"/>
    <cellStyle name="Virgül 2 2 2 2" xfId="41"/>
    <cellStyle name="Virgül 2 2 3" xfId="14"/>
    <cellStyle name="Virgül 2 2 3 2" xfId="42"/>
    <cellStyle name="Virgül 2 2 4" xfId="19"/>
    <cellStyle name="Virgül 2 2 5" xfId="24"/>
    <cellStyle name="Virgül 2 2 6" xfId="29"/>
    <cellStyle name="Virgül 2 2 7" xfId="34"/>
    <cellStyle name="Virgül 2 3" xfId="5"/>
    <cellStyle name="Virgül 2 3 2" xfId="10"/>
    <cellStyle name="Virgül 2 3 3" xfId="15"/>
    <cellStyle name="Virgül 2 3 4" xfId="20"/>
    <cellStyle name="Virgül 2 3 5" xfId="25"/>
    <cellStyle name="Virgül 2 3 6" xfId="30"/>
    <cellStyle name="Virgül 2 3 7" xfId="35"/>
    <cellStyle name="Virgül 2 4" xfId="6"/>
    <cellStyle name="Virgül 2 4 2" xfId="11"/>
    <cellStyle name="Virgül 2 4 2 2" xfId="43"/>
    <cellStyle name="Virgül 2 4 3" xfId="16"/>
    <cellStyle name="Virgül 2 4 3 2" xfId="44"/>
    <cellStyle name="Virgül 2 4 4" xfId="21"/>
    <cellStyle name="Virgül 2 4 5" xfId="26"/>
    <cellStyle name="Virgül 2 4 6" xfId="31"/>
    <cellStyle name="Virgül 2 4 7" xfId="36"/>
    <cellStyle name="Virgül 2 5" xfId="7"/>
    <cellStyle name="Virgül 2 5 2" xfId="12"/>
    <cellStyle name="Virgül 2 5 2 2" xfId="45"/>
    <cellStyle name="Virgül 2 5 3" xfId="17"/>
    <cellStyle name="Virgül 2 5 3 2" xfId="46"/>
    <cellStyle name="Virgül 2 5 4" xfId="22"/>
    <cellStyle name="Virgül 2 5 5" xfId="27"/>
    <cellStyle name="Virgül 2 5 6" xfId="32"/>
    <cellStyle name="Virgül 2 5 7" xfId="37"/>
    <cellStyle name="Virgül 2 6" xfId="8"/>
    <cellStyle name="Virgül 2 6 2" xfId="47"/>
    <cellStyle name="Virgül 2 7" xfId="13"/>
    <cellStyle name="Virgül 2 7 2" xfId="48"/>
    <cellStyle name="Virgül 2 8" xfId="18"/>
    <cellStyle name="Virgül 2 9" xfId="23"/>
    <cellStyle name="Virgül 3" xfId="49"/>
    <cellStyle name="Virgül 3 2" xfId="50"/>
    <cellStyle name="Virgül 3 2 2" xfId="51"/>
    <cellStyle name="Virgül 3 2 2 2" xfId="52"/>
    <cellStyle name="Virgül 3 2 3" xfId="53"/>
    <cellStyle name="Virgül 3 2 3 2" xfId="54"/>
    <cellStyle name="Virgül 3 2 4" xfId="55"/>
    <cellStyle name="Virgül 3 3" xfId="56"/>
    <cellStyle name="Virgül 3 3 2" xfId="57"/>
    <cellStyle name="Virgül 3 3 3" xfId="58"/>
    <cellStyle name="Virgül 3 4" xfId="59"/>
    <cellStyle name="Virgül 3 4 2" xfId="60"/>
    <cellStyle name="Virgül 3 4 2 2" xfId="61"/>
    <cellStyle name="Virgül 3 4 3" xfId="62"/>
    <cellStyle name="Virgül 3 4 3 2" xfId="63"/>
    <cellStyle name="Virgül 3 4 4" xfId="64"/>
    <cellStyle name="Virgül 3 5" xfId="65"/>
    <cellStyle name="Virgül 3 5 2" xfId="66"/>
    <cellStyle name="Virgül 3 5 2 2" xfId="67"/>
    <cellStyle name="Virgül 3 5 3" xfId="68"/>
    <cellStyle name="Virgül 3 5 3 2" xfId="69"/>
    <cellStyle name="Virgül 3 5 4" xfId="70"/>
    <cellStyle name="Virgül 3 6" xfId="71"/>
    <cellStyle name="Virgül 3 6 2" xfId="72"/>
    <cellStyle name="Virgül 3 7" xfId="73"/>
    <cellStyle name="Virgül 3 7 2" xfId="74"/>
    <cellStyle name="Virgül 4" xfId="75"/>
    <cellStyle name="Virgül 4 2" xfId="76"/>
    <cellStyle name="Virgül 4 2 2" xfId="77"/>
    <cellStyle name="Virgül 4 2 2 2" xfId="78"/>
    <cellStyle name="Virgül 4 2 3" xfId="79"/>
    <cellStyle name="Virgül 4 2 3 2" xfId="80"/>
    <cellStyle name="Virgül 4 2 4" xfId="81"/>
    <cellStyle name="Virgül 4 3" xfId="82"/>
    <cellStyle name="Virgül 4 3 2" xfId="83"/>
    <cellStyle name="Virgül 4 3 3" xfId="84"/>
    <cellStyle name="Virgül 4 4" xfId="85"/>
    <cellStyle name="Virgül 4 4 2" xfId="86"/>
    <cellStyle name="Virgül 4 4 2 2" xfId="87"/>
    <cellStyle name="Virgül 4 4 3" xfId="88"/>
    <cellStyle name="Virgül 4 4 3 2" xfId="89"/>
    <cellStyle name="Virgül 4 4 4" xfId="90"/>
    <cellStyle name="Virgül 4 5" xfId="91"/>
    <cellStyle name="Virgül 4 5 2" xfId="92"/>
    <cellStyle name="Virgül 4 5 2 2" xfId="93"/>
    <cellStyle name="Virgül 4 5 3" xfId="94"/>
    <cellStyle name="Virgül 4 5 3 2" xfId="95"/>
    <cellStyle name="Virgül 4 5 4" xfId="96"/>
    <cellStyle name="Virgül 4 6" xfId="97"/>
    <cellStyle name="Virgül 4 6 2" xfId="98"/>
    <cellStyle name="Virgül 4 7" xfId="99"/>
    <cellStyle name="Virgül 4 7 2" xfId="100"/>
    <cellStyle name="Virgül 5" xfId="101"/>
    <cellStyle name="Virgül 5 2" xfId="102"/>
    <cellStyle name="Virgül 5 2 2" xfId="103"/>
    <cellStyle name="Virgül 5 3" xfId="104"/>
    <cellStyle name="Virgül 5 3 2" xfId="105"/>
    <cellStyle name="Virgül 5 4" xfId="106"/>
    <cellStyle name="Virgül 6" xfId="107"/>
    <cellStyle name="Virgül 6 2" xfId="108"/>
    <cellStyle name="Virgül 6 3" xfId="109"/>
    <cellStyle name="Virgül 7" xfId="110"/>
    <cellStyle name="Virgül 7 2" xfId="111"/>
    <cellStyle name="Virgül 7 2 2" xfId="112"/>
    <cellStyle name="Virgül 7 3" xfId="113"/>
    <cellStyle name="Virgül 7 3 2" xfId="114"/>
    <cellStyle name="Virgül 7 4" xfId="115"/>
    <cellStyle name="Virgül 8" xfId="116"/>
    <cellStyle name="Virgül 8 2" xfId="117"/>
    <cellStyle name="Virgül 8 2 2" xfId="118"/>
    <cellStyle name="Virgül 8 3" xfId="119"/>
    <cellStyle name="Virgül 8 3 2" xfId="120"/>
    <cellStyle name="Virgül 8 4" xfId="121"/>
    <cellStyle name="Virgül 9" xfId="122"/>
    <cellStyle name="Virgül 9 2" xfId="123"/>
  </cellStyles>
  <dxfs count="0"/>
  <tableStyles count="0" defaultTableStyle="TableStyleMedium2" defaultPivotStyle="PivotStyleMedium9"/>
  <colors>
    <mruColors>
      <color rgb="FF8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8"/>
  <sheetViews>
    <sheetView tabSelected="1" zoomScale="90" zoomScaleNormal="90" workbookViewId="0">
      <selection activeCell="I3" sqref="I3"/>
    </sheetView>
  </sheetViews>
  <sheetFormatPr defaultColWidth="9.140625" defaultRowHeight="15" x14ac:dyDescent="0.25"/>
  <cols>
    <col min="1" max="1" width="19" style="93" customWidth="1"/>
    <col min="2" max="2" width="41.42578125" style="93" customWidth="1"/>
    <col min="3" max="3" width="21.140625" style="93" customWidth="1"/>
    <col min="4" max="4" width="53.28515625" style="93" customWidth="1"/>
    <col min="5" max="5" width="11" style="93" customWidth="1"/>
    <col min="6" max="6" width="13.42578125" style="93" customWidth="1"/>
    <col min="7" max="16384" width="9.140625" style="93"/>
  </cols>
  <sheetData>
    <row r="1" spans="1:6" ht="19.5" thickBot="1" x14ac:dyDescent="0.35">
      <c r="A1" s="94"/>
      <c r="B1" s="94"/>
      <c r="C1" s="94"/>
      <c r="D1" s="24"/>
      <c r="E1" s="24"/>
      <c r="F1" s="24" t="s">
        <v>90</v>
      </c>
    </row>
    <row r="2" spans="1:6" ht="18.75" customHeight="1" x14ac:dyDescent="0.25">
      <c r="A2" s="202" t="s">
        <v>341</v>
      </c>
      <c r="B2" s="203"/>
      <c r="C2" s="203"/>
      <c r="D2" s="203"/>
      <c r="E2" s="203"/>
      <c r="F2" s="204"/>
    </row>
    <row r="3" spans="1:6" ht="69" customHeight="1" x14ac:dyDescent="0.25">
      <c r="A3" s="161" t="s">
        <v>311</v>
      </c>
      <c r="B3" s="156" t="s">
        <v>303</v>
      </c>
      <c r="C3" s="156" t="s">
        <v>279</v>
      </c>
      <c r="D3" s="156" t="s">
        <v>312</v>
      </c>
      <c r="E3" s="156" t="s">
        <v>3</v>
      </c>
      <c r="F3" s="76" t="s">
        <v>118</v>
      </c>
    </row>
    <row r="4" spans="1:6" ht="22.5" customHeight="1" x14ac:dyDescent="0.25">
      <c r="A4" s="207" t="s">
        <v>320</v>
      </c>
      <c r="B4" s="153" t="s">
        <v>68</v>
      </c>
      <c r="C4" s="153" t="s">
        <v>321</v>
      </c>
      <c r="D4" s="153" t="s">
        <v>316</v>
      </c>
      <c r="E4" s="154" t="s">
        <v>82</v>
      </c>
      <c r="F4" s="162">
        <v>21.32</v>
      </c>
    </row>
    <row r="5" spans="1:6" ht="22.5" customHeight="1" x14ac:dyDescent="0.25">
      <c r="A5" s="208"/>
      <c r="B5" s="205" t="s">
        <v>5</v>
      </c>
      <c r="C5" s="206"/>
      <c r="D5" s="153"/>
      <c r="E5" s="154"/>
      <c r="F5" s="163">
        <f>SUM(F4)</f>
        <v>21.32</v>
      </c>
    </row>
    <row r="6" spans="1:6" ht="21.6" customHeight="1" x14ac:dyDescent="0.25">
      <c r="A6" s="207" t="s">
        <v>74</v>
      </c>
      <c r="B6" s="153" t="s">
        <v>75</v>
      </c>
      <c r="C6" s="153" t="s">
        <v>324</v>
      </c>
      <c r="D6" s="153" t="s">
        <v>316</v>
      </c>
      <c r="E6" s="154" t="s">
        <v>82</v>
      </c>
      <c r="F6" s="162">
        <v>12.36</v>
      </c>
    </row>
    <row r="7" spans="1:6" ht="21" customHeight="1" x14ac:dyDescent="0.25">
      <c r="A7" s="209"/>
      <c r="B7" s="153" t="s">
        <v>76</v>
      </c>
      <c r="C7" s="153" t="s">
        <v>325</v>
      </c>
      <c r="D7" s="153" t="s">
        <v>316</v>
      </c>
      <c r="E7" s="154" t="s">
        <v>82</v>
      </c>
      <c r="F7" s="162">
        <v>4.34</v>
      </c>
    </row>
    <row r="8" spans="1:6" ht="21" customHeight="1" x14ac:dyDescent="0.25">
      <c r="A8" s="209"/>
      <c r="B8" s="153" t="s">
        <v>86</v>
      </c>
      <c r="C8" s="153" t="s">
        <v>334</v>
      </c>
      <c r="D8" s="153" t="s">
        <v>329</v>
      </c>
      <c r="E8" s="155" t="s">
        <v>81</v>
      </c>
      <c r="F8" s="162">
        <v>58.06</v>
      </c>
    </row>
    <row r="9" spans="1:6" ht="21" customHeight="1" x14ac:dyDescent="0.25">
      <c r="A9" s="209"/>
      <c r="B9" s="153" t="s">
        <v>76</v>
      </c>
      <c r="C9" s="153" t="s">
        <v>335</v>
      </c>
      <c r="D9" s="153" t="s">
        <v>329</v>
      </c>
      <c r="E9" s="155" t="s">
        <v>81</v>
      </c>
      <c r="F9" s="162">
        <v>44.04</v>
      </c>
    </row>
    <row r="10" spans="1:6" ht="21" customHeight="1" x14ac:dyDescent="0.25">
      <c r="A10" s="209"/>
      <c r="B10" s="153" t="s">
        <v>75</v>
      </c>
      <c r="C10" s="153" t="s">
        <v>336</v>
      </c>
      <c r="D10" s="153" t="s">
        <v>329</v>
      </c>
      <c r="E10" s="155" t="s">
        <v>81</v>
      </c>
      <c r="F10" s="162">
        <v>17.2</v>
      </c>
    </row>
    <row r="11" spans="1:6" ht="21" customHeight="1" x14ac:dyDescent="0.25">
      <c r="A11" s="209"/>
      <c r="B11" s="153" t="s">
        <v>86</v>
      </c>
      <c r="C11" s="153" t="s">
        <v>337</v>
      </c>
      <c r="D11" s="153" t="s">
        <v>329</v>
      </c>
      <c r="E11" s="155" t="s">
        <v>85</v>
      </c>
      <c r="F11" s="162">
        <v>7.52</v>
      </c>
    </row>
    <row r="12" spans="1:6" ht="21" customHeight="1" x14ac:dyDescent="0.25">
      <c r="A12" s="209"/>
      <c r="B12" s="153" t="s">
        <v>87</v>
      </c>
      <c r="C12" s="153" t="s">
        <v>338</v>
      </c>
      <c r="D12" s="153" t="s">
        <v>329</v>
      </c>
      <c r="E12" s="155" t="s">
        <v>85</v>
      </c>
      <c r="F12" s="162">
        <v>3.69</v>
      </c>
    </row>
    <row r="13" spans="1:6" ht="21" customHeight="1" x14ac:dyDescent="0.25">
      <c r="A13" s="208"/>
      <c r="B13" s="205" t="s">
        <v>5</v>
      </c>
      <c r="C13" s="206"/>
      <c r="D13" s="153"/>
      <c r="E13" s="155"/>
      <c r="F13" s="163">
        <f>SUM(F6:F12)</f>
        <v>147.21</v>
      </c>
    </row>
    <row r="14" spans="1:6" ht="21" customHeight="1" x14ac:dyDescent="0.25">
      <c r="A14" s="207" t="s">
        <v>313</v>
      </c>
      <c r="B14" s="153" t="s">
        <v>314</v>
      </c>
      <c r="C14" s="153" t="s">
        <v>315</v>
      </c>
      <c r="D14" s="153" t="s">
        <v>316</v>
      </c>
      <c r="E14" s="154" t="s">
        <v>82</v>
      </c>
      <c r="F14" s="162">
        <v>427.6</v>
      </c>
    </row>
    <row r="15" spans="1:6" ht="21" customHeight="1" x14ac:dyDescent="0.25">
      <c r="A15" s="209"/>
      <c r="B15" s="153" t="s">
        <v>314</v>
      </c>
      <c r="C15" s="153" t="s">
        <v>330</v>
      </c>
      <c r="D15" s="153" t="s">
        <v>329</v>
      </c>
      <c r="E15" s="155" t="s">
        <v>81</v>
      </c>
      <c r="F15" s="162">
        <v>382.02</v>
      </c>
    </row>
    <row r="16" spans="1:6" ht="21" customHeight="1" x14ac:dyDescent="0.25">
      <c r="A16" s="209"/>
      <c r="B16" s="153" t="s">
        <v>314</v>
      </c>
      <c r="C16" s="153" t="s">
        <v>333</v>
      </c>
      <c r="D16" s="153" t="s">
        <v>329</v>
      </c>
      <c r="E16" s="155" t="s">
        <v>85</v>
      </c>
      <c r="F16" s="162">
        <v>155.94</v>
      </c>
    </row>
    <row r="17" spans="1:6" ht="21" customHeight="1" x14ac:dyDescent="0.25">
      <c r="A17" s="208"/>
      <c r="B17" s="205" t="s">
        <v>5</v>
      </c>
      <c r="C17" s="206"/>
      <c r="D17" s="153"/>
      <c r="E17" s="155"/>
      <c r="F17" s="163">
        <f>SUM(F14:F16)</f>
        <v>965.56</v>
      </c>
    </row>
    <row r="18" spans="1:6" ht="21" customHeight="1" x14ac:dyDescent="0.25">
      <c r="A18" s="207" t="s">
        <v>317</v>
      </c>
      <c r="B18" s="153" t="s">
        <v>318</v>
      </c>
      <c r="C18" s="153" t="s">
        <v>319</v>
      </c>
      <c r="D18" s="153" t="s">
        <v>316</v>
      </c>
      <c r="E18" s="154" t="s">
        <v>82</v>
      </c>
      <c r="F18" s="162">
        <v>27.44</v>
      </c>
    </row>
    <row r="19" spans="1:6" ht="21" customHeight="1" x14ac:dyDescent="0.25">
      <c r="A19" s="209"/>
      <c r="B19" s="153" t="s">
        <v>339</v>
      </c>
      <c r="C19" s="153" t="s">
        <v>340</v>
      </c>
      <c r="D19" s="153" t="s">
        <v>329</v>
      </c>
      <c r="E19" s="155" t="s">
        <v>81</v>
      </c>
      <c r="F19" s="162">
        <v>1.46</v>
      </c>
    </row>
    <row r="20" spans="1:6" ht="21" customHeight="1" x14ac:dyDescent="0.25">
      <c r="A20" s="208"/>
      <c r="B20" s="205" t="s">
        <v>5</v>
      </c>
      <c r="C20" s="206"/>
      <c r="D20" s="153"/>
      <c r="E20" s="155"/>
      <c r="F20" s="163">
        <f>SUM(F18:F19)</f>
        <v>28.900000000000002</v>
      </c>
    </row>
    <row r="21" spans="1:6" ht="21" customHeight="1" x14ac:dyDescent="0.25">
      <c r="A21" s="207" t="s">
        <v>83</v>
      </c>
      <c r="B21" s="153" t="s">
        <v>78</v>
      </c>
      <c r="C21" s="153" t="s">
        <v>331</v>
      </c>
      <c r="D21" s="153" t="s">
        <v>329</v>
      </c>
      <c r="E21" s="154">
        <v>1123</v>
      </c>
      <c r="F21" s="162">
        <v>260.58</v>
      </c>
    </row>
    <row r="22" spans="1:6" ht="18.75" x14ac:dyDescent="0.25">
      <c r="A22" s="209"/>
      <c r="B22" s="153" t="s">
        <v>84</v>
      </c>
      <c r="C22" s="153" t="s">
        <v>332</v>
      </c>
      <c r="D22" s="153" t="s">
        <v>329</v>
      </c>
      <c r="E22" s="155" t="s">
        <v>81</v>
      </c>
      <c r="F22" s="162">
        <v>254.42</v>
      </c>
    </row>
    <row r="23" spans="1:6" ht="18.75" x14ac:dyDescent="0.25">
      <c r="A23" s="208"/>
      <c r="B23" s="205" t="s">
        <v>5</v>
      </c>
      <c r="C23" s="206"/>
      <c r="D23" s="153"/>
      <c r="E23" s="155"/>
      <c r="F23" s="163">
        <f>SUM(F21:F22)</f>
        <v>515</v>
      </c>
    </row>
    <row r="24" spans="1:6" ht="18.75" x14ac:dyDescent="0.25">
      <c r="A24" s="207" t="s">
        <v>322</v>
      </c>
      <c r="B24" s="153" t="s">
        <v>79</v>
      </c>
      <c r="C24" s="153" t="s">
        <v>323</v>
      </c>
      <c r="D24" s="153" t="s">
        <v>316</v>
      </c>
      <c r="E24" s="154" t="s">
        <v>82</v>
      </c>
      <c r="F24" s="162">
        <v>13.04</v>
      </c>
    </row>
    <row r="25" spans="1:6" ht="18.75" x14ac:dyDescent="0.25">
      <c r="A25" s="209"/>
      <c r="B25" s="153" t="s">
        <v>80</v>
      </c>
      <c r="C25" s="153" t="s">
        <v>326</v>
      </c>
      <c r="D25" s="153" t="s">
        <v>316</v>
      </c>
      <c r="E25" s="154" t="s">
        <v>82</v>
      </c>
      <c r="F25" s="162">
        <v>3.92</v>
      </c>
    </row>
    <row r="26" spans="1:6" ht="18.75" x14ac:dyDescent="0.25">
      <c r="A26" s="209"/>
      <c r="B26" s="153" t="s">
        <v>327</v>
      </c>
      <c r="C26" s="153" t="s">
        <v>328</v>
      </c>
      <c r="D26" s="153" t="s">
        <v>329</v>
      </c>
      <c r="E26" s="155" t="s">
        <v>81</v>
      </c>
      <c r="F26" s="162">
        <v>2221.88</v>
      </c>
    </row>
    <row r="27" spans="1:6" ht="18.75" x14ac:dyDescent="0.25">
      <c r="A27" s="208"/>
      <c r="B27" s="205" t="s">
        <v>5</v>
      </c>
      <c r="C27" s="206"/>
      <c r="D27" s="153"/>
      <c r="E27" s="155"/>
      <c r="F27" s="163">
        <f>SUM(F24:F26)</f>
        <v>2238.84</v>
      </c>
    </row>
    <row r="28" spans="1:6" ht="19.5" thickBot="1" x14ac:dyDescent="0.3">
      <c r="A28" s="200" t="s">
        <v>9</v>
      </c>
      <c r="B28" s="201"/>
      <c r="C28" s="201"/>
      <c r="D28" s="201"/>
      <c r="E28" s="201"/>
      <c r="F28" s="164">
        <f>F5+F13+F17+F20+F23+F27</f>
        <v>3916.83</v>
      </c>
    </row>
  </sheetData>
  <sortState ref="A4:F21">
    <sortCondition ref="A4:A21"/>
  </sortState>
  <mergeCells count="14">
    <mergeCell ref="A28:E28"/>
    <mergeCell ref="A2:F2"/>
    <mergeCell ref="B5:C5"/>
    <mergeCell ref="B13:C13"/>
    <mergeCell ref="B17:C17"/>
    <mergeCell ref="B20:C20"/>
    <mergeCell ref="B23:C23"/>
    <mergeCell ref="B27:C27"/>
    <mergeCell ref="A4:A5"/>
    <mergeCell ref="A6:A13"/>
    <mergeCell ref="A14:A17"/>
    <mergeCell ref="A18:A20"/>
    <mergeCell ref="A21:A23"/>
    <mergeCell ref="A24:A27"/>
  </mergeCells>
  <pageMargins left="0.70866141732283472" right="0.70866141732283472" top="0.94488188976377963" bottom="0.74803149606299213" header="0.51181102362204722" footer="0.31496062992125984"/>
  <pageSetup paperSize="9" scale="54" fitToHeight="0" orientation="portrait" r:id="rId1"/>
  <rowBreaks count="1" manualBreakCount="1">
    <brk id="28" max="5" man="1"/>
  </rowBreaks>
  <ignoredErrors>
    <ignoredError sqref="E24:E26 E4 E6:E12 E14:E16 E18:E19 E21:E2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E14"/>
  <sheetViews>
    <sheetView zoomScaleNormal="100" workbookViewId="0">
      <selection activeCell="I3" sqref="I3"/>
    </sheetView>
  </sheetViews>
  <sheetFormatPr defaultColWidth="21.5703125" defaultRowHeight="18.75" x14ac:dyDescent="0.3"/>
  <cols>
    <col min="1" max="1" width="21.5703125" style="89"/>
    <col min="2" max="2" width="27.7109375" style="89" customWidth="1"/>
    <col min="3" max="16384" width="21.5703125" style="89"/>
  </cols>
  <sheetData>
    <row r="1" spans="1:5" ht="19.5" thickBot="1" x14ac:dyDescent="0.35">
      <c r="E1" s="90" t="s">
        <v>361</v>
      </c>
    </row>
    <row r="2" spans="1:5" ht="27.6" customHeight="1" x14ac:dyDescent="0.3">
      <c r="A2" s="202" t="s">
        <v>304</v>
      </c>
      <c r="B2" s="203"/>
      <c r="C2" s="203"/>
      <c r="D2" s="203"/>
      <c r="E2" s="204"/>
    </row>
    <row r="3" spans="1:5" ht="28.9" customHeight="1" x14ac:dyDescent="0.3">
      <c r="A3" s="73" t="s">
        <v>29</v>
      </c>
      <c r="B3" s="74" t="s">
        <v>0</v>
      </c>
      <c r="C3" s="74" t="s">
        <v>1</v>
      </c>
      <c r="D3" s="75" t="s">
        <v>3</v>
      </c>
      <c r="E3" s="76" t="s">
        <v>305</v>
      </c>
    </row>
    <row r="4" spans="1:5" s="91" customFormat="1" ht="28.9" customHeight="1" x14ac:dyDescent="0.3">
      <c r="A4" s="77" t="s">
        <v>61</v>
      </c>
      <c r="B4" s="78" t="s">
        <v>306</v>
      </c>
      <c r="C4" s="78" t="s">
        <v>307</v>
      </c>
      <c r="D4" s="79">
        <v>2212</v>
      </c>
      <c r="E4" s="80">
        <v>15</v>
      </c>
    </row>
    <row r="5" spans="1:5" s="91" customFormat="1" ht="28.9" customHeight="1" thickBot="1" x14ac:dyDescent="0.35">
      <c r="A5" s="81" t="s">
        <v>19</v>
      </c>
      <c r="B5" s="82" t="s">
        <v>308</v>
      </c>
      <c r="C5" s="82" t="s">
        <v>6</v>
      </c>
      <c r="D5" s="83">
        <v>2212</v>
      </c>
      <c r="E5" s="84">
        <v>84</v>
      </c>
    </row>
    <row r="6" spans="1:5" ht="28.9" customHeight="1" thickBot="1" x14ac:dyDescent="0.35">
      <c r="A6" s="288" t="s">
        <v>9</v>
      </c>
      <c r="B6" s="289"/>
      <c r="C6" s="289"/>
      <c r="D6" s="289"/>
      <c r="E6" s="85">
        <f>SUM(E4:E5)</f>
        <v>99</v>
      </c>
    </row>
    <row r="7" spans="1:5" x14ac:dyDescent="0.3">
      <c r="A7" s="290"/>
      <c r="B7" s="290"/>
      <c r="C7" s="290"/>
      <c r="D7" s="92"/>
    </row>
    <row r="8" spans="1:5" ht="12" customHeight="1" thickBot="1" x14ac:dyDescent="0.35"/>
    <row r="9" spans="1:5" ht="34.9" customHeight="1" x14ac:dyDescent="0.3">
      <c r="A9" s="202" t="s">
        <v>309</v>
      </c>
      <c r="B9" s="203"/>
      <c r="C9" s="203"/>
      <c r="D9" s="203"/>
      <c r="E9" s="204"/>
    </row>
    <row r="10" spans="1:5" ht="29.45" customHeight="1" x14ac:dyDescent="0.3">
      <c r="A10" s="73" t="s">
        <v>29</v>
      </c>
      <c r="B10" s="74" t="s">
        <v>0</v>
      </c>
      <c r="C10" s="74" t="s">
        <v>1</v>
      </c>
      <c r="D10" s="75" t="s">
        <v>3</v>
      </c>
      <c r="E10" s="76" t="s">
        <v>305</v>
      </c>
    </row>
    <row r="11" spans="1:5" ht="29.45" customHeight="1" x14ac:dyDescent="0.3">
      <c r="A11" s="77" t="s">
        <v>20</v>
      </c>
      <c r="B11" s="29" t="s">
        <v>310</v>
      </c>
      <c r="C11" s="29" t="s">
        <v>4</v>
      </c>
      <c r="D11" s="29">
        <v>2311</v>
      </c>
      <c r="E11" s="80">
        <v>39</v>
      </c>
    </row>
    <row r="12" spans="1:5" ht="29.45" customHeight="1" x14ac:dyDescent="0.3">
      <c r="A12" s="77" t="s">
        <v>19</v>
      </c>
      <c r="B12" s="29" t="s">
        <v>19</v>
      </c>
      <c r="C12" s="29" t="s">
        <v>6</v>
      </c>
      <c r="D12" s="29">
        <v>2312</v>
      </c>
      <c r="E12" s="80">
        <v>4</v>
      </c>
    </row>
    <row r="13" spans="1:5" ht="29.45" customHeight="1" thickBot="1" x14ac:dyDescent="0.35">
      <c r="A13" s="86" t="s">
        <v>18</v>
      </c>
      <c r="B13" s="87" t="s">
        <v>18</v>
      </c>
      <c r="C13" s="87" t="s">
        <v>4</v>
      </c>
      <c r="D13" s="87">
        <v>2312</v>
      </c>
      <c r="E13" s="88">
        <v>61</v>
      </c>
    </row>
    <row r="14" spans="1:5" ht="29.45" customHeight="1" thickBot="1" x14ac:dyDescent="0.35">
      <c r="A14" s="288" t="s">
        <v>9</v>
      </c>
      <c r="B14" s="289"/>
      <c r="C14" s="289"/>
      <c r="D14" s="289"/>
      <c r="E14" s="85">
        <f>SUM(E11:E13)</f>
        <v>104</v>
      </c>
    </row>
  </sheetData>
  <mergeCells count="5">
    <mergeCell ref="A2:E2"/>
    <mergeCell ref="A6:D6"/>
    <mergeCell ref="A7:C7"/>
    <mergeCell ref="A9:E9"/>
    <mergeCell ref="A14:D14"/>
  </mergeCells>
  <pageMargins left="0.7" right="0.7" top="0.75" bottom="0.75" header="0.3" footer="0.3"/>
  <pageSetup paperSize="9" scale="7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I20"/>
  <sheetViews>
    <sheetView zoomScale="85" zoomScaleNormal="85" workbookViewId="0">
      <selection activeCell="I3" sqref="I3"/>
    </sheetView>
  </sheetViews>
  <sheetFormatPr defaultRowHeight="21" x14ac:dyDescent="0.35"/>
  <cols>
    <col min="1" max="1" width="17.85546875" style="130" customWidth="1"/>
    <col min="2" max="2" width="27.85546875" style="130" customWidth="1"/>
    <col min="3" max="3" width="28.5703125" style="130" customWidth="1"/>
    <col min="4" max="4" width="20.28515625" style="130" customWidth="1"/>
    <col min="5" max="5" width="22.28515625" style="130" customWidth="1"/>
    <col min="6" max="6" width="18" style="130" customWidth="1"/>
    <col min="7" max="7" width="20.85546875" style="130" customWidth="1"/>
    <col min="8" max="8" width="17.42578125" style="130" customWidth="1"/>
    <col min="9" max="9" width="16.140625" style="130" customWidth="1"/>
    <col min="10" max="10" width="9.140625" style="130"/>
    <col min="11" max="11" width="18.28515625" style="130" customWidth="1"/>
    <col min="12" max="16384" width="9.140625" style="130"/>
  </cols>
  <sheetData>
    <row r="1" spans="1:35" x14ac:dyDescent="0.35">
      <c r="A1" s="128"/>
      <c r="B1" s="129"/>
      <c r="C1" s="129"/>
      <c r="D1" s="129"/>
      <c r="E1" s="129"/>
      <c r="I1" s="131" t="s">
        <v>379</v>
      </c>
    </row>
    <row r="2" spans="1:35" ht="28.5" customHeight="1" x14ac:dyDescent="0.35">
      <c r="A2" s="303" t="s">
        <v>362</v>
      </c>
      <c r="B2" s="303"/>
      <c r="C2" s="303"/>
      <c r="D2" s="303"/>
      <c r="E2" s="303"/>
      <c r="F2" s="303"/>
      <c r="G2" s="303"/>
      <c r="H2" s="303"/>
      <c r="I2" s="303"/>
    </row>
    <row r="3" spans="1:35" ht="56.25" customHeight="1" x14ac:dyDescent="0.35">
      <c r="A3" s="132" t="s">
        <v>29</v>
      </c>
      <c r="B3" s="133" t="s">
        <v>363</v>
      </c>
      <c r="C3" s="133" t="s">
        <v>364</v>
      </c>
      <c r="D3" s="133" t="s">
        <v>365</v>
      </c>
      <c r="E3" s="133" t="s">
        <v>366</v>
      </c>
      <c r="F3" s="133" t="s">
        <v>367</v>
      </c>
      <c r="G3" s="133" t="s">
        <v>368</v>
      </c>
      <c r="H3" s="133" t="s">
        <v>369</v>
      </c>
      <c r="I3" s="134" t="s">
        <v>5</v>
      </c>
    </row>
    <row r="4" spans="1:35" x14ac:dyDescent="0.35">
      <c r="A4" s="135" t="s">
        <v>19</v>
      </c>
      <c r="B4" s="136"/>
      <c r="C4" s="136"/>
      <c r="D4" s="136">
        <v>456</v>
      </c>
      <c r="E4" s="136"/>
      <c r="F4" s="136"/>
      <c r="G4" s="136"/>
      <c r="H4" s="136"/>
      <c r="I4" s="137">
        <f t="shared" ref="I4:I8" si="0">SUM(B4:H4)</f>
        <v>456</v>
      </c>
    </row>
    <row r="5" spans="1:35" x14ac:dyDescent="0.35">
      <c r="A5" s="135" t="s">
        <v>22</v>
      </c>
      <c r="B5" s="136">
        <v>2424</v>
      </c>
      <c r="C5" s="136"/>
      <c r="D5" s="136"/>
      <c r="E5" s="136">
        <v>410</v>
      </c>
      <c r="F5" s="136"/>
      <c r="G5" s="136"/>
      <c r="H5" s="136"/>
      <c r="I5" s="137">
        <f t="shared" si="0"/>
        <v>2834</v>
      </c>
    </row>
    <row r="6" spans="1:35" x14ac:dyDescent="0.35">
      <c r="A6" s="135" t="s">
        <v>20</v>
      </c>
      <c r="B6" s="136"/>
      <c r="C6" s="136"/>
      <c r="D6" s="136"/>
      <c r="E6" s="136">
        <v>781</v>
      </c>
      <c r="F6" s="136">
        <v>109</v>
      </c>
      <c r="G6" s="136">
        <v>223</v>
      </c>
      <c r="H6" s="136"/>
      <c r="I6" s="137">
        <f t="shared" si="0"/>
        <v>1113</v>
      </c>
    </row>
    <row r="7" spans="1:35" x14ac:dyDescent="0.35">
      <c r="A7" s="135" t="s">
        <v>23</v>
      </c>
      <c r="B7" s="136"/>
      <c r="C7" s="136">
        <v>105</v>
      </c>
      <c r="D7" s="136"/>
      <c r="E7" s="136"/>
      <c r="F7" s="136"/>
      <c r="G7" s="136"/>
      <c r="H7" s="136">
        <v>492</v>
      </c>
      <c r="I7" s="137">
        <f t="shared" si="0"/>
        <v>597</v>
      </c>
    </row>
    <row r="8" spans="1:35" x14ac:dyDescent="0.35">
      <c r="A8" s="138" t="s">
        <v>36</v>
      </c>
      <c r="B8" s="137">
        <f t="shared" ref="B8:H8" si="1">SUM(B4:B7)</f>
        <v>2424</v>
      </c>
      <c r="C8" s="137">
        <f t="shared" si="1"/>
        <v>105</v>
      </c>
      <c r="D8" s="137">
        <f t="shared" si="1"/>
        <v>456</v>
      </c>
      <c r="E8" s="137">
        <f t="shared" si="1"/>
        <v>1191</v>
      </c>
      <c r="F8" s="137">
        <f t="shared" si="1"/>
        <v>109</v>
      </c>
      <c r="G8" s="137">
        <f t="shared" si="1"/>
        <v>223</v>
      </c>
      <c r="H8" s="137">
        <f t="shared" si="1"/>
        <v>492</v>
      </c>
      <c r="I8" s="137">
        <f t="shared" si="0"/>
        <v>5000</v>
      </c>
    </row>
    <row r="9" spans="1:35" ht="29.25" customHeight="1" x14ac:dyDescent="0.35"/>
    <row r="10" spans="1:35" s="140" customFormat="1" ht="30.75" customHeight="1" x14ac:dyDescent="0.35">
      <c r="A10" s="304" t="s">
        <v>370</v>
      </c>
      <c r="B10" s="304"/>
      <c r="C10" s="304"/>
      <c r="D10" s="304"/>
      <c r="E10" s="304"/>
      <c r="F10" s="304"/>
      <c r="G10" s="304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</row>
    <row r="11" spans="1:35" x14ac:dyDescent="0.35">
      <c r="A11" s="141" t="s">
        <v>371</v>
      </c>
      <c r="B11" s="141" t="s">
        <v>303</v>
      </c>
      <c r="C11" s="305" t="s">
        <v>312</v>
      </c>
      <c r="D11" s="306"/>
      <c r="E11" s="141" t="s">
        <v>2</v>
      </c>
      <c r="F11" s="141" t="s">
        <v>3</v>
      </c>
      <c r="G11" s="141" t="s">
        <v>372</v>
      </c>
    </row>
    <row r="12" spans="1:35" ht="24" customHeight="1" x14ac:dyDescent="0.35">
      <c r="A12" s="142" t="s">
        <v>128</v>
      </c>
      <c r="B12" s="142" t="s">
        <v>373</v>
      </c>
      <c r="C12" s="307" t="s">
        <v>374</v>
      </c>
      <c r="D12" s="307"/>
      <c r="E12" s="143">
        <v>2019</v>
      </c>
      <c r="F12" s="144" t="s">
        <v>375</v>
      </c>
      <c r="G12" s="145">
        <v>9229200</v>
      </c>
    </row>
    <row r="13" spans="1:35" ht="24" customHeight="1" x14ac:dyDescent="0.35">
      <c r="A13" s="142" t="s">
        <v>23</v>
      </c>
      <c r="B13" s="142" t="s">
        <v>327</v>
      </c>
      <c r="C13" s="307" t="s">
        <v>374</v>
      </c>
      <c r="D13" s="307"/>
      <c r="E13" s="143">
        <v>2019</v>
      </c>
      <c r="F13" s="144" t="s">
        <v>375</v>
      </c>
      <c r="G13" s="145">
        <v>768520</v>
      </c>
    </row>
    <row r="14" spans="1:35" ht="25.5" customHeight="1" x14ac:dyDescent="0.35">
      <c r="A14" s="302" t="s">
        <v>36</v>
      </c>
      <c r="B14" s="302"/>
      <c r="C14" s="302"/>
      <c r="D14" s="302"/>
      <c r="E14" s="302"/>
      <c r="F14" s="302"/>
      <c r="G14" s="146">
        <f>SUM(G12:G13)</f>
        <v>9997720</v>
      </c>
    </row>
    <row r="15" spans="1:35" ht="36.75" customHeight="1" x14ac:dyDescent="0.35">
      <c r="A15" s="147"/>
      <c r="B15" s="148"/>
      <c r="C15" s="148"/>
      <c r="D15" s="148"/>
      <c r="E15" s="148"/>
      <c r="F15" s="148"/>
      <c r="G15" s="149"/>
    </row>
    <row r="16" spans="1:35" ht="39" customHeight="1" x14ac:dyDescent="0.35">
      <c r="A16" s="293" t="s">
        <v>376</v>
      </c>
      <c r="B16" s="294"/>
      <c r="C16" s="294"/>
      <c r="D16" s="294"/>
      <c r="E16" s="295"/>
    </row>
    <row r="17" spans="1:5" x14ac:dyDescent="0.35">
      <c r="A17" s="296" t="s">
        <v>371</v>
      </c>
      <c r="B17" s="298" t="s">
        <v>377</v>
      </c>
      <c r="C17" s="298"/>
      <c r="D17" s="299" t="s">
        <v>36</v>
      </c>
      <c r="E17" s="299"/>
    </row>
    <row r="18" spans="1:5" x14ac:dyDescent="0.35">
      <c r="A18" s="297"/>
      <c r="B18" s="298" t="s">
        <v>378</v>
      </c>
      <c r="C18" s="298"/>
      <c r="D18" s="299"/>
      <c r="E18" s="299"/>
    </row>
    <row r="19" spans="1:5" x14ac:dyDescent="0.35">
      <c r="A19" s="150" t="s">
        <v>19</v>
      </c>
      <c r="B19" s="300">
        <v>500</v>
      </c>
      <c r="C19" s="300"/>
      <c r="D19" s="301">
        <v>500</v>
      </c>
      <c r="E19" s="301"/>
    </row>
    <row r="20" spans="1:5" x14ac:dyDescent="0.35">
      <c r="A20" s="151" t="s">
        <v>36</v>
      </c>
      <c r="B20" s="291">
        <f>SUM(B19:B19)</f>
        <v>500</v>
      </c>
      <c r="C20" s="291"/>
      <c r="D20" s="292">
        <v>500</v>
      </c>
      <c r="E20" s="292"/>
    </row>
  </sheetData>
  <mergeCells count="15">
    <mergeCell ref="A14:F14"/>
    <mergeCell ref="A2:I2"/>
    <mergeCell ref="A10:G10"/>
    <mergeCell ref="C11:D11"/>
    <mergeCell ref="C12:D12"/>
    <mergeCell ref="C13:D13"/>
    <mergeCell ref="B20:C20"/>
    <mergeCell ref="D20:E20"/>
    <mergeCell ref="A16:E16"/>
    <mergeCell ref="A17:A18"/>
    <mergeCell ref="B17:C17"/>
    <mergeCell ref="D17:E18"/>
    <mergeCell ref="B18:C18"/>
    <mergeCell ref="B19:C19"/>
    <mergeCell ref="D19:E19"/>
  </mergeCells>
  <pageMargins left="0.7" right="0.7" top="0.75" bottom="0.75" header="0.3" footer="0.3"/>
  <pageSetup paperSize="9"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11"/>
  <sheetViews>
    <sheetView zoomScale="90" zoomScaleNormal="90" workbookViewId="0">
      <selection activeCell="I3" sqref="I3"/>
    </sheetView>
  </sheetViews>
  <sheetFormatPr defaultRowHeight="15" x14ac:dyDescent="0.25"/>
  <cols>
    <col min="1" max="1" width="35.140625" customWidth="1"/>
    <col min="2" max="2" width="28.7109375" customWidth="1"/>
    <col min="3" max="3" width="24.7109375" customWidth="1"/>
    <col min="4" max="4" width="31.28515625" customWidth="1"/>
  </cols>
  <sheetData>
    <row r="1" spans="1:4" ht="15.75" thickBot="1" x14ac:dyDescent="0.3">
      <c r="D1" s="28" t="s">
        <v>91</v>
      </c>
    </row>
    <row r="2" spans="1:4" ht="55.9" customHeight="1" thickBot="1" x14ac:dyDescent="0.3">
      <c r="A2" s="210" t="s">
        <v>102</v>
      </c>
      <c r="B2" s="211"/>
      <c r="C2" s="211"/>
      <c r="D2" s="212"/>
    </row>
    <row r="3" spans="1:4" ht="39.6" customHeight="1" x14ac:dyDescent="0.25">
      <c r="A3" s="166" t="s">
        <v>41</v>
      </c>
      <c r="B3" s="165">
        <v>1517</v>
      </c>
      <c r="C3" s="165">
        <v>1518</v>
      </c>
      <c r="D3" s="167" t="s">
        <v>5</v>
      </c>
    </row>
    <row r="4" spans="1:4" ht="31.15" customHeight="1" x14ac:dyDescent="0.25">
      <c r="A4" s="168" t="s">
        <v>25</v>
      </c>
      <c r="B4" s="11"/>
      <c r="C4" s="11">
        <v>19000</v>
      </c>
      <c r="D4" s="169">
        <f>SUM(B4:C4)</f>
        <v>19000</v>
      </c>
    </row>
    <row r="5" spans="1:4" ht="31.15" customHeight="1" x14ac:dyDescent="0.25">
      <c r="A5" s="168" t="s">
        <v>103</v>
      </c>
      <c r="B5" s="11">
        <v>7500</v>
      </c>
      <c r="C5" s="11"/>
      <c r="D5" s="169">
        <f t="shared" ref="D5:D9" si="0">SUM(B5:C5)</f>
        <v>7500</v>
      </c>
    </row>
    <row r="6" spans="1:4" ht="31.15" customHeight="1" x14ac:dyDescent="0.25">
      <c r="A6" s="168" t="s">
        <v>38</v>
      </c>
      <c r="B6" s="11">
        <v>622</v>
      </c>
      <c r="C6" s="11">
        <v>1463</v>
      </c>
      <c r="D6" s="169">
        <f t="shared" si="0"/>
        <v>2085</v>
      </c>
    </row>
    <row r="7" spans="1:4" ht="31.15" customHeight="1" x14ac:dyDescent="0.25">
      <c r="A7" s="168" t="s">
        <v>39</v>
      </c>
      <c r="B7" s="11">
        <v>3900</v>
      </c>
      <c r="C7" s="11"/>
      <c r="D7" s="169">
        <f t="shared" si="0"/>
        <v>3900</v>
      </c>
    </row>
    <row r="8" spans="1:4" ht="31.15" customHeight="1" x14ac:dyDescent="0.25">
      <c r="A8" s="168" t="s">
        <v>396</v>
      </c>
      <c r="B8" s="37"/>
      <c r="C8" s="11">
        <v>12500</v>
      </c>
      <c r="D8" s="169">
        <f t="shared" si="0"/>
        <v>12500</v>
      </c>
    </row>
    <row r="9" spans="1:4" ht="34.9" customHeight="1" x14ac:dyDescent="0.25">
      <c r="A9" s="168" t="s">
        <v>395</v>
      </c>
      <c r="B9" s="37"/>
      <c r="C9" s="11">
        <v>10043</v>
      </c>
      <c r="D9" s="169">
        <f t="shared" si="0"/>
        <v>10043</v>
      </c>
    </row>
    <row r="10" spans="1:4" ht="34.9" customHeight="1" thickBot="1" x14ac:dyDescent="0.3">
      <c r="A10" s="170" t="s">
        <v>36</v>
      </c>
      <c r="B10" s="171">
        <f>SUM(B4:B9)</f>
        <v>12022</v>
      </c>
      <c r="C10" s="171">
        <f t="shared" ref="C10:D10" si="1">SUM(C4:C9)</f>
        <v>43006</v>
      </c>
      <c r="D10" s="172">
        <f t="shared" si="1"/>
        <v>55028</v>
      </c>
    </row>
    <row r="11" spans="1:4" x14ac:dyDescent="0.25">
      <c r="A11" s="112" t="s">
        <v>359</v>
      </c>
      <c r="B11" s="12"/>
      <c r="C11" s="12"/>
      <c r="D11" s="12"/>
    </row>
  </sheetData>
  <mergeCells count="1">
    <mergeCell ref="A2:D2"/>
  </mergeCells>
  <printOptions horizontalCentered="1"/>
  <pageMargins left="0" right="0" top="1.3385826771653544" bottom="0" header="0.51181102362204722" footer="0"/>
  <pageSetup paperSize="9" scale="84" orientation="portrait" r:id="rId1"/>
  <ignoredErrors>
    <ignoredError sqref="B10:C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7"/>
  <sheetViews>
    <sheetView zoomScale="70" zoomScaleNormal="70" workbookViewId="0">
      <selection activeCell="I3" sqref="I3"/>
    </sheetView>
  </sheetViews>
  <sheetFormatPr defaultColWidth="9.140625" defaultRowHeight="15.75" x14ac:dyDescent="0.25"/>
  <cols>
    <col min="1" max="1" width="24.140625" style="1" customWidth="1"/>
    <col min="2" max="2" width="48.7109375" style="1" customWidth="1"/>
    <col min="3" max="3" width="24.28515625" style="2" customWidth="1"/>
    <col min="4" max="4" width="15.7109375" style="2" customWidth="1"/>
    <col min="5" max="5" width="19.140625" style="1" customWidth="1"/>
    <col min="6" max="6" width="23.42578125" style="7" customWidth="1"/>
    <col min="7" max="7" width="25.7109375" style="1" bestFit="1" customWidth="1"/>
    <col min="8" max="16384" width="9.140625" style="1"/>
  </cols>
  <sheetData>
    <row r="1" spans="1:7" x14ac:dyDescent="0.25">
      <c r="F1" s="127" t="s">
        <v>92</v>
      </c>
    </row>
    <row r="2" spans="1:7" ht="38.25" customHeight="1" x14ac:dyDescent="0.25">
      <c r="A2" s="219" t="s">
        <v>301</v>
      </c>
      <c r="B2" s="219"/>
      <c r="C2" s="219"/>
      <c r="D2" s="219"/>
      <c r="E2" s="219"/>
      <c r="F2" s="219"/>
    </row>
    <row r="3" spans="1:7" ht="21.75" customHeight="1" x14ac:dyDescent="0.25">
      <c r="A3" s="219" t="s">
        <v>29</v>
      </c>
      <c r="B3" s="219" t="s">
        <v>0</v>
      </c>
      <c r="C3" s="219" t="s">
        <v>1</v>
      </c>
      <c r="D3" s="219" t="s">
        <v>2</v>
      </c>
      <c r="E3" s="219" t="s">
        <v>3</v>
      </c>
      <c r="F3" s="219" t="s">
        <v>50</v>
      </c>
    </row>
    <row r="4" spans="1:7" ht="24.75" customHeight="1" x14ac:dyDescent="0.25">
      <c r="A4" s="219"/>
      <c r="B4" s="219"/>
      <c r="C4" s="219"/>
      <c r="D4" s="219"/>
      <c r="E4" s="219"/>
      <c r="F4" s="219"/>
    </row>
    <row r="5" spans="1:7" ht="25.5" customHeight="1" x14ac:dyDescent="0.25">
      <c r="A5" s="216" t="s">
        <v>7</v>
      </c>
      <c r="B5" s="13" t="s">
        <v>59</v>
      </c>
      <c r="C5" s="14" t="s">
        <v>60</v>
      </c>
      <c r="D5" s="14">
        <v>2019</v>
      </c>
      <c r="E5" s="14">
        <v>1123</v>
      </c>
      <c r="F5" s="15">
        <v>21</v>
      </c>
    </row>
    <row r="6" spans="1:7" ht="25.5" customHeight="1" x14ac:dyDescent="0.3">
      <c r="A6" s="216"/>
      <c r="B6" s="16" t="s">
        <v>8</v>
      </c>
      <c r="C6" s="17"/>
      <c r="D6" s="18"/>
      <c r="E6" s="17"/>
      <c r="F6" s="19">
        <f>SUM(F5)</f>
        <v>21</v>
      </c>
    </row>
    <row r="7" spans="1:7" ht="25.5" customHeight="1" x14ac:dyDescent="0.25">
      <c r="A7" s="216" t="s">
        <v>32</v>
      </c>
      <c r="B7" s="21" t="s">
        <v>388</v>
      </c>
      <c r="C7" s="14" t="s">
        <v>6</v>
      </c>
      <c r="D7" s="14">
        <v>2019</v>
      </c>
      <c r="E7" s="14">
        <v>1123</v>
      </c>
      <c r="F7" s="15">
        <v>36</v>
      </c>
      <c r="G7" s="8"/>
    </row>
    <row r="8" spans="1:7" ht="25.5" customHeight="1" x14ac:dyDescent="0.3">
      <c r="A8" s="216"/>
      <c r="B8" s="16" t="s">
        <v>8</v>
      </c>
      <c r="C8" s="17"/>
      <c r="D8" s="18"/>
      <c r="E8" s="17"/>
      <c r="F8" s="19">
        <f>SUM(F7)</f>
        <v>36</v>
      </c>
    </row>
    <row r="9" spans="1:7" s="7" customFormat="1" ht="25.5" customHeight="1" x14ac:dyDescent="0.25">
      <c r="A9" s="216" t="s">
        <v>15</v>
      </c>
      <c r="B9" s="217" t="s">
        <v>387</v>
      </c>
      <c r="C9" s="218" t="s">
        <v>6</v>
      </c>
      <c r="D9" s="218">
        <v>2019</v>
      </c>
      <c r="E9" s="15">
        <v>1123</v>
      </c>
      <c r="F9" s="15">
        <v>113</v>
      </c>
    </row>
    <row r="10" spans="1:7" s="7" customFormat="1" ht="25.5" customHeight="1" x14ac:dyDescent="0.25">
      <c r="A10" s="216"/>
      <c r="B10" s="217"/>
      <c r="C10" s="218"/>
      <c r="D10" s="218"/>
      <c r="E10" s="15">
        <v>1141</v>
      </c>
      <c r="F10" s="15">
        <v>438</v>
      </c>
    </row>
    <row r="11" spans="1:7" s="9" customFormat="1" ht="25.5" customHeight="1" x14ac:dyDescent="0.25">
      <c r="A11" s="216"/>
      <c r="B11" s="16" t="s">
        <v>8</v>
      </c>
      <c r="C11" s="20"/>
      <c r="D11" s="20"/>
      <c r="E11" s="20"/>
      <c r="F11" s="19">
        <f>SUM(F9:F10)</f>
        <v>551</v>
      </c>
    </row>
    <row r="12" spans="1:7" s="9" customFormat="1" ht="25.5" customHeight="1" x14ac:dyDescent="0.25">
      <c r="A12" s="220" t="s">
        <v>48</v>
      </c>
      <c r="B12" s="39" t="s">
        <v>101</v>
      </c>
      <c r="C12" s="38" t="s">
        <v>6</v>
      </c>
      <c r="D12" s="38">
        <v>2019</v>
      </c>
      <c r="E12" s="38">
        <v>1141</v>
      </c>
      <c r="F12" s="23">
        <v>143</v>
      </c>
    </row>
    <row r="13" spans="1:7" s="9" customFormat="1" ht="25.5" customHeight="1" x14ac:dyDescent="0.25">
      <c r="A13" s="220"/>
      <c r="B13" s="41" t="s">
        <v>5</v>
      </c>
      <c r="C13" s="40"/>
      <c r="D13" s="40"/>
      <c r="E13" s="40"/>
      <c r="F13" s="19">
        <f>SUM(F12)</f>
        <v>143</v>
      </c>
    </row>
    <row r="14" spans="1:7" s="9" customFormat="1" ht="25.5" customHeight="1" x14ac:dyDescent="0.25">
      <c r="A14" s="216" t="s">
        <v>26</v>
      </c>
      <c r="B14" s="21" t="s">
        <v>51</v>
      </c>
      <c r="C14" s="15" t="s">
        <v>6</v>
      </c>
      <c r="D14" s="15">
        <v>2019</v>
      </c>
      <c r="E14" s="15">
        <v>1123</v>
      </c>
      <c r="F14" s="23">
        <v>31</v>
      </c>
    </row>
    <row r="15" spans="1:7" s="9" customFormat="1" ht="25.5" customHeight="1" x14ac:dyDescent="0.25">
      <c r="A15" s="216"/>
      <c r="B15" s="16" t="s">
        <v>8</v>
      </c>
      <c r="C15" s="20"/>
      <c r="D15" s="20"/>
      <c r="E15" s="20"/>
      <c r="F15" s="19">
        <f>SUM(F14)</f>
        <v>31</v>
      </c>
    </row>
    <row r="16" spans="1:7" s="9" customFormat="1" ht="25.5" customHeight="1" x14ac:dyDescent="0.25">
      <c r="A16" s="216" t="s">
        <v>18</v>
      </c>
      <c r="B16" s="21" t="s">
        <v>31</v>
      </c>
      <c r="C16" s="218" t="s">
        <v>4</v>
      </c>
      <c r="D16" s="218">
        <v>2019</v>
      </c>
      <c r="E16" s="15">
        <v>1122</v>
      </c>
      <c r="F16" s="15">
        <v>72</v>
      </c>
    </row>
    <row r="17" spans="1:6" s="9" customFormat="1" ht="25.5" customHeight="1" x14ac:dyDescent="0.25">
      <c r="A17" s="216"/>
      <c r="B17" s="21" t="s">
        <v>31</v>
      </c>
      <c r="C17" s="218"/>
      <c r="D17" s="218"/>
      <c r="E17" s="15">
        <v>1141</v>
      </c>
      <c r="F17" s="15">
        <v>38</v>
      </c>
    </row>
    <row r="18" spans="1:6" s="9" customFormat="1" ht="25.5" customHeight="1" x14ac:dyDescent="0.25">
      <c r="A18" s="216"/>
      <c r="B18" s="21" t="s">
        <v>386</v>
      </c>
      <c r="C18" s="218"/>
      <c r="D18" s="218"/>
      <c r="E18" s="15">
        <v>1141</v>
      </c>
      <c r="F18" s="15">
        <v>68</v>
      </c>
    </row>
    <row r="19" spans="1:6" s="9" customFormat="1" ht="25.5" customHeight="1" x14ac:dyDescent="0.25">
      <c r="A19" s="216"/>
      <c r="B19" s="21" t="s">
        <v>33</v>
      </c>
      <c r="C19" s="15" t="s">
        <v>6</v>
      </c>
      <c r="D19" s="218"/>
      <c r="E19" s="15">
        <v>1123</v>
      </c>
      <c r="F19" s="15">
        <v>29</v>
      </c>
    </row>
    <row r="20" spans="1:6" s="9" customFormat="1" ht="25.5" customHeight="1" x14ac:dyDescent="0.25">
      <c r="A20" s="216"/>
      <c r="B20" s="21" t="s">
        <v>33</v>
      </c>
      <c r="C20" s="15" t="s">
        <v>4</v>
      </c>
      <c r="D20" s="218"/>
      <c r="E20" s="15">
        <v>1141</v>
      </c>
      <c r="F20" s="15">
        <v>130</v>
      </c>
    </row>
    <row r="21" spans="1:6" s="9" customFormat="1" ht="25.5" customHeight="1" x14ac:dyDescent="0.25">
      <c r="A21" s="216"/>
      <c r="B21" s="16" t="s">
        <v>8</v>
      </c>
      <c r="C21" s="20"/>
      <c r="D21" s="20"/>
      <c r="E21" s="20"/>
      <c r="F21" s="19">
        <f>SUM(F16:F20)</f>
        <v>337</v>
      </c>
    </row>
    <row r="22" spans="1:6" s="9" customFormat="1" ht="25.5" customHeight="1" x14ac:dyDescent="0.25">
      <c r="A22" s="216" t="s">
        <v>22</v>
      </c>
      <c r="B22" s="21" t="s">
        <v>34</v>
      </c>
      <c r="C22" s="15" t="s">
        <v>6</v>
      </c>
      <c r="D22" s="15">
        <v>2019</v>
      </c>
      <c r="E22" s="15">
        <v>1141</v>
      </c>
      <c r="F22" s="15">
        <v>31</v>
      </c>
    </row>
    <row r="23" spans="1:6" s="9" customFormat="1" ht="25.5" customHeight="1" x14ac:dyDescent="0.25">
      <c r="A23" s="216"/>
      <c r="B23" s="16" t="s">
        <v>5</v>
      </c>
      <c r="C23" s="20"/>
      <c r="D23" s="20"/>
      <c r="E23" s="20"/>
      <c r="F23" s="20">
        <f>SUM(F22)</f>
        <v>31</v>
      </c>
    </row>
    <row r="24" spans="1:6" s="9" customFormat="1" ht="25.5" customHeight="1" x14ac:dyDescent="0.25">
      <c r="A24" s="216" t="s">
        <v>16</v>
      </c>
      <c r="B24" s="217" t="s">
        <v>384</v>
      </c>
      <c r="C24" s="218" t="s">
        <v>6</v>
      </c>
      <c r="D24" s="218">
        <v>2019</v>
      </c>
      <c r="E24" s="15">
        <v>1122</v>
      </c>
      <c r="F24" s="15">
        <v>20</v>
      </c>
    </row>
    <row r="25" spans="1:6" s="9" customFormat="1" ht="25.5" customHeight="1" x14ac:dyDescent="0.25">
      <c r="A25" s="216"/>
      <c r="B25" s="217"/>
      <c r="C25" s="218"/>
      <c r="D25" s="218"/>
      <c r="E25" s="15">
        <v>1141</v>
      </c>
      <c r="F25" s="15">
        <v>8</v>
      </c>
    </row>
    <row r="26" spans="1:6" s="9" customFormat="1" ht="25.5" customHeight="1" x14ac:dyDescent="0.25">
      <c r="A26" s="216"/>
      <c r="B26" s="217"/>
      <c r="C26" s="218"/>
      <c r="D26" s="218"/>
      <c r="E26" s="15">
        <v>1123</v>
      </c>
      <c r="F26" s="15">
        <v>12</v>
      </c>
    </row>
    <row r="27" spans="1:6" s="9" customFormat="1" ht="25.5" customHeight="1" x14ac:dyDescent="0.25">
      <c r="A27" s="216"/>
      <c r="B27" s="21" t="s">
        <v>385</v>
      </c>
      <c r="C27" s="218"/>
      <c r="D27" s="218"/>
      <c r="E27" s="15">
        <v>1141</v>
      </c>
      <c r="F27" s="15">
        <v>182</v>
      </c>
    </row>
    <row r="28" spans="1:6" s="9" customFormat="1" ht="25.5" customHeight="1" x14ac:dyDescent="0.25">
      <c r="A28" s="216"/>
      <c r="B28" s="217" t="s">
        <v>30</v>
      </c>
      <c r="C28" s="218"/>
      <c r="D28" s="218"/>
      <c r="E28" s="15">
        <v>1123</v>
      </c>
      <c r="F28" s="15">
        <v>103</v>
      </c>
    </row>
    <row r="29" spans="1:6" s="9" customFormat="1" ht="25.5" customHeight="1" x14ac:dyDescent="0.25">
      <c r="A29" s="216"/>
      <c r="B29" s="217"/>
      <c r="C29" s="218"/>
      <c r="D29" s="218"/>
      <c r="E29" s="15">
        <v>1141</v>
      </c>
      <c r="F29" s="15">
        <v>183</v>
      </c>
    </row>
    <row r="30" spans="1:6" s="9" customFormat="1" ht="25.5" customHeight="1" x14ac:dyDescent="0.25">
      <c r="A30" s="216"/>
      <c r="B30" s="21" t="s">
        <v>17</v>
      </c>
      <c r="C30" s="218"/>
      <c r="D30" s="218"/>
      <c r="E30" s="15">
        <v>1123</v>
      </c>
      <c r="F30" s="15">
        <v>25</v>
      </c>
    </row>
    <row r="31" spans="1:6" s="9" customFormat="1" ht="25.5" customHeight="1" x14ac:dyDescent="0.25">
      <c r="A31" s="216"/>
      <c r="B31" s="16" t="s">
        <v>5</v>
      </c>
      <c r="C31" s="20"/>
      <c r="D31" s="20"/>
      <c r="E31" s="20"/>
      <c r="F31" s="20">
        <f>SUM(F24:F30)</f>
        <v>533</v>
      </c>
    </row>
    <row r="32" spans="1:6" s="9" customFormat="1" ht="25.5" customHeight="1" x14ac:dyDescent="0.25">
      <c r="A32" s="216" t="s">
        <v>14</v>
      </c>
      <c r="B32" s="217" t="s">
        <v>383</v>
      </c>
      <c r="C32" s="218" t="s">
        <v>6</v>
      </c>
      <c r="D32" s="218">
        <v>2019</v>
      </c>
      <c r="E32" s="15">
        <v>1123</v>
      </c>
      <c r="F32" s="15">
        <v>30</v>
      </c>
    </row>
    <row r="33" spans="1:6" s="9" customFormat="1" ht="25.5" customHeight="1" x14ac:dyDescent="0.25">
      <c r="A33" s="216"/>
      <c r="B33" s="217"/>
      <c r="C33" s="218"/>
      <c r="D33" s="218"/>
      <c r="E33" s="15">
        <v>1141</v>
      </c>
      <c r="F33" s="15">
        <v>28</v>
      </c>
    </row>
    <row r="34" spans="1:6" s="9" customFormat="1" ht="25.5" customHeight="1" x14ac:dyDescent="0.25">
      <c r="A34" s="216"/>
      <c r="B34" s="36" t="s">
        <v>382</v>
      </c>
      <c r="C34" s="35" t="s">
        <v>4</v>
      </c>
      <c r="D34" s="35">
        <v>2019</v>
      </c>
      <c r="E34" s="35">
        <v>1141</v>
      </c>
      <c r="F34" s="35">
        <v>29</v>
      </c>
    </row>
    <row r="35" spans="1:6" s="9" customFormat="1" ht="25.5" customHeight="1" x14ac:dyDescent="0.3">
      <c r="A35" s="216"/>
      <c r="B35" s="22" t="s">
        <v>8</v>
      </c>
      <c r="C35" s="15"/>
      <c r="D35" s="15"/>
      <c r="E35" s="15"/>
      <c r="F35" s="20">
        <f>SUM(F32:F34)</f>
        <v>87</v>
      </c>
    </row>
    <row r="36" spans="1:6" s="9" customFormat="1" ht="25.5" customHeight="1" x14ac:dyDescent="0.3">
      <c r="A36" s="213" t="s">
        <v>9</v>
      </c>
      <c r="B36" s="214"/>
      <c r="C36" s="214"/>
      <c r="D36" s="214"/>
      <c r="E36" s="215"/>
      <c r="F36" s="19">
        <f>F6+F8+F11+F15+F21+F23+F31+F35+F13</f>
        <v>1770</v>
      </c>
    </row>
    <row r="37" spans="1:6" s="9" customFormat="1" ht="25.5" customHeight="1" x14ac:dyDescent="0.25">
      <c r="A37" s="1"/>
      <c r="B37" s="1"/>
      <c r="C37" s="2"/>
      <c r="D37" s="2"/>
      <c r="E37" s="1"/>
    </row>
  </sheetData>
  <mergeCells count="29">
    <mergeCell ref="A2:F2"/>
    <mergeCell ref="A14:A15"/>
    <mergeCell ref="A3:A4"/>
    <mergeCell ref="B3:B4"/>
    <mergeCell ref="C3:C4"/>
    <mergeCell ref="A12:A13"/>
    <mergeCell ref="D3:D4"/>
    <mergeCell ref="E3:E4"/>
    <mergeCell ref="F3:F4"/>
    <mergeCell ref="A7:A8"/>
    <mergeCell ref="D9:D10"/>
    <mergeCell ref="A5:A6"/>
    <mergeCell ref="A9:A11"/>
    <mergeCell ref="B9:B10"/>
    <mergeCell ref="C9:C10"/>
    <mergeCell ref="D24:D30"/>
    <mergeCell ref="B24:B26"/>
    <mergeCell ref="A22:A23"/>
    <mergeCell ref="A16:A21"/>
    <mergeCell ref="D16:D20"/>
    <mergeCell ref="B28:B29"/>
    <mergeCell ref="C16:C18"/>
    <mergeCell ref="A24:A31"/>
    <mergeCell ref="C24:C30"/>
    <mergeCell ref="A36:E36"/>
    <mergeCell ref="A32:A35"/>
    <mergeCell ref="B32:B33"/>
    <mergeCell ref="C32:C33"/>
    <mergeCell ref="D32:D33"/>
  </mergeCells>
  <printOptions horizontalCentered="1"/>
  <pageMargins left="0" right="0" top="1.1811023622047245" bottom="0" header="0.39370078740157483" footer="0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140"/>
  <sheetViews>
    <sheetView zoomScaleNormal="100" zoomScaleSheetLayoutView="70" workbookViewId="0">
      <selection activeCell="I3" sqref="I3"/>
    </sheetView>
  </sheetViews>
  <sheetFormatPr defaultColWidth="8.85546875" defaultRowHeight="15" x14ac:dyDescent="0.25"/>
  <cols>
    <col min="1" max="1" width="21" style="63" customWidth="1"/>
    <col min="2" max="2" width="65.7109375" style="59" customWidth="1"/>
    <col min="3" max="3" width="17.140625" style="59" customWidth="1"/>
    <col min="4" max="4" width="11.85546875" style="65" customWidth="1"/>
    <col min="5" max="5" width="10.28515625" style="59" customWidth="1"/>
    <col min="6" max="6" width="18" style="66" customWidth="1"/>
    <col min="7" max="25" width="8.85546875" style="58"/>
    <col min="26" max="16384" width="8.85546875" style="59"/>
  </cols>
  <sheetData>
    <row r="1" spans="1:25" ht="16.5" thickBot="1" x14ac:dyDescent="0.3">
      <c r="A1" s="117"/>
      <c r="B1" s="117"/>
      <c r="C1" s="117"/>
      <c r="D1" s="118"/>
      <c r="E1" s="119"/>
      <c r="F1" s="68" t="s">
        <v>93</v>
      </c>
    </row>
    <row r="2" spans="1:25" ht="16.5" thickBot="1" x14ac:dyDescent="0.3">
      <c r="A2" s="221" t="s">
        <v>113</v>
      </c>
      <c r="B2" s="222"/>
      <c r="C2" s="222"/>
      <c r="D2" s="222"/>
      <c r="E2" s="222"/>
      <c r="F2" s="223"/>
    </row>
    <row r="3" spans="1:25" ht="30" customHeight="1" x14ac:dyDescent="0.25">
      <c r="A3" s="190" t="s">
        <v>114</v>
      </c>
      <c r="B3" s="191" t="s">
        <v>115</v>
      </c>
      <c r="C3" s="191" t="s">
        <v>116</v>
      </c>
      <c r="D3" s="191" t="s">
        <v>117</v>
      </c>
      <c r="E3" s="191" t="s">
        <v>3</v>
      </c>
      <c r="F3" s="192" t="s">
        <v>118</v>
      </c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</row>
    <row r="4" spans="1:25" ht="15.75" x14ac:dyDescent="0.25">
      <c r="A4" s="224" t="s">
        <v>264</v>
      </c>
      <c r="B4" s="113" t="s">
        <v>119</v>
      </c>
      <c r="C4" s="114" t="s">
        <v>120</v>
      </c>
      <c r="D4" s="115">
        <v>2019</v>
      </c>
      <c r="E4" s="116" t="s">
        <v>67</v>
      </c>
      <c r="F4" s="173">
        <v>1783.2437786737287</v>
      </c>
    </row>
    <row r="5" spans="1:25" ht="15.75" x14ac:dyDescent="0.25">
      <c r="A5" s="225"/>
      <c r="B5" s="113" t="s">
        <v>119</v>
      </c>
      <c r="C5" s="114" t="s">
        <v>121</v>
      </c>
      <c r="D5" s="115">
        <v>2019</v>
      </c>
      <c r="E5" s="116" t="s">
        <v>69</v>
      </c>
      <c r="F5" s="173">
        <v>26</v>
      </c>
    </row>
    <row r="6" spans="1:25" ht="15.75" x14ac:dyDescent="0.25">
      <c r="A6" s="225"/>
      <c r="B6" s="114" t="s">
        <v>122</v>
      </c>
      <c r="C6" s="114" t="s">
        <v>123</v>
      </c>
      <c r="D6" s="115">
        <v>2019</v>
      </c>
      <c r="E6" s="116" t="s">
        <v>64</v>
      </c>
      <c r="F6" s="173">
        <v>658.52252508592755</v>
      </c>
    </row>
    <row r="7" spans="1:25" ht="15.75" x14ac:dyDescent="0.25">
      <c r="A7" s="225"/>
      <c r="B7" s="113" t="s">
        <v>124</v>
      </c>
      <c r="C7" s="114" t="s">
        <v>125</v>
      </c>
      <c r="D7" s="115">
        <v>2019</v>
      </c>
      <c r="E7" s="116" t="s">
        <v>65</v>
      </c>
      <c r="F7" s="173">
        <v>218.5</v>
      </c>
    </row>
    <row r="8" spans="1:25" ht="15.75" x14ac:dyDescent="0.25">
      <c r="A8" s="225"/>
      <c r="B8" s="113" t="s">
        <v>124</v>
      </c>
      <c r="C8" s="114" t="s">
        <v>126</v>
      </c>
      <c r="D8" s="115">
        <v>2019</v>
      </c>
      <c r="E8" s="116" t="s">
        <v>64</v>
      </c>
      <c r="F8" s="173">
        <v>1572.1764138430517</v>
      </c>
    </row>
    <row r="9" spans="1:25" ht="15.75" x14ac:dyDescent="0.25">
      <c r="A9" s="225"/>
      <c r="B9" s="113" t="s">
        <v>124</v>
      </c>
      <c r="C9" s="114" t="s">
        <v>127</v>
      </c>
      <c r="D9" s="115">
        <v>2019</v>
      </c>
      <c r="E9" s="116" t="s">
        <v>63</v>
      </c>
      <c r="F9" s="173">
        <v>2080.7855562447667</v>
      </c>
    </row>
    <row r="10" spans="1:25" ht="15.75" x14ac:dyDescent="0.25">
      <c r="A10" s="226"/>
      <c r="B10" s="120" t="s">
        <v>5</v>
      </c>
      <c r="C10" s="114"/>
      <c r="D10" s="115"/>
      <c r="E10" s="116"/>
      <c r="F10" s="174">
        <f>SUM(F4:F9)</f>
        <v>6339.2282738474742</v>
      </c>
    </row>
    <row r="11" spans="1:25" ht="15.75" x14ac:dyDescent="0.25">
      <c r="A11" s="224" t="s">
        <v>128</v>
      </c>
      <c r="B11" s="114" t="s">
        <v>129</v>
      </c>
      <c r="C11" s="114" t="s">
        <v>130</v>
      </c>
      <c r="D11" s="115">
        <v>2019</v>
      </c>
      <c r="E11" s="116" t="s">
        <v>66</v>
      </c>
      <c r="F11" s="173">
        <v>4093.4668991179583</v>
      </c>
    </row>
    <row r="12" spans="1:25" ht="15.75" x14ac:dyDescent="0.25">
      <c r="A12" s="226"/>
      <c r="B12" s="120" t="s">
        <v>5</v>
      </c>
      <c r="C12" s="114"/>
      <c r="D12" s="115"/>
      <c r="E12" s="116"/>
      <c r="F12" s="174">
        <f>SUM(F11)</f>
        <v>4093.4668991179583</v>
      </c>
    </row>
    <row r="13" spans="1:25" ht="15.75" x14ac:dyDescent="0.25">
      <c r="A13" s="224" t="s">
        <v>61</v>
      </c>
      <c r="B13" s="113" t="s">
        <v>131</v>
      </c>
      <c r="C13" s="114" t="s">
        <v>132</v>
      </c>
      <c r="D13" s="115">
        <v>2019</v>
      </c>
      <c r="E13" s="116" t="s">
        <v>66</v>
      </c>
      <c r="F13" s="173">
        <v>130</v>
      </c>
    </row>
    <row r="14" spans="1:25" ht="15.75" x14ac:dyDescent="0.25">
      <c r="A14" s="225"/>
      <c r="B14" s="113" t="s">
        <v>131</v>
      </c>
      <c r="C14" s="114" t="s">
        <v>133</v>
      </c>
      <c r="D14" s="115">
        <v>2019</v>
      </c>
      <c r="E14" s="116" t="s">
        <v>67</v>
      </c>
      <c r="F14" s="173">
        <v>2564</v>
      </c>
    </row>
    <row r="15" spans="1:25" ht="15.75" x14ac:dyDescent="0.25">
      <c r="A15" s="226"/>
      <c r="B15" s="120" t="s">
        <v>5</v>
      </c>
      <c r="C15" s="114"/>
      <c r="D15" s="115"/>
      <c r="E15" s="116"/>
      <c r="F15" s="174">
        <f>SUM(F13:F14)</f>
        <v>2694</v>
      </c>
    </row>
    <row r="16" spans="1:25" ht="15.75" x14ac:dyDescent="0.25">
      <c r="A16" s="224" t="s">
        <v>62</v>
      </c>
      <c r="B16" s="121" t="s">
        <v>134</v>
      </c>
      <c r="C16" s="114" t="s">
        <v>135</v>
      </c>
      <c r="D16" s="115">
        <v>2019</v>
      </c>
      <c r="E16" s="116" t="s">
        <v>67</v>
      </c>
      <c r="F16" s="173">
        <v>24</v>
      </c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</row>
    <row r="17" spans="1:25" ht="15.75" x14ac:dyDescent="0.25">
      <c r="A17" s="225"/>
      <c r="B17" s="121" t="s">
        <v>134</v>
      </c>
      <c r="C17" s="114" t="s">
        <v>136</v>
      </c>
      <c r="D17" s="115">
        <v>2019</v>
      </c>
      <c r="E17" s="116" t="s">
        <v>64</v>
      </c>
      <c r="F17" s="173">
        <v>50</v>
      </c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</row>
    <row r="18" spans="1:25" ht="15.75" x14ac:dyDescent="0.25">
      <c r="A18" s="225"/>
      <c r="B18" s="121" t="s">
        <v>134</v>
      </c>
      <c r="C18" s="114" t="s">
        <v>137</v>
      </c>
      <c r="D18" s="115">
        <v>2019</v>
      </c>
      <c r="E18" s="116" t="s">
        <v>63</v>
      </c>
      <c r="F18" s="173">
        <v>5749.6168567247269</v>
      </c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</row>
    <row r="19" spans="1:25" ht="15.75" x14ac:dyDescent="0.25">
      <c r="A19" s="225"/>
      <c r="B19" s="113" t="s">
        <v>138</v>
      </c>
      <c r="C19" s="114" t="s">
        <v>139</v>
      </c>
      <c r="D19" s="115">
        <v>2019</v>
      </c>
      <c r="E19" s="116" t="s">
        <v>66</v>
      </c>
      <c r="F19" s="173">
        <v>413</v>
      </c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</row>
    <row r="20" spans="1:25" ht="15.75" x14ac:dyDescent="0.25">
      <c r="A20" s="225"/>
      <c r="B20" s="113" t="s">
        <v>138</v>
      </c>
      <c r="C20" s="114" t="s">
        <v>140</v>
      </c>
      <c r="D20" s="115">
        <v>2019</v>
      </c>
      <c r="E20" s="116" t="s">
        <v>67</v>
      </c>
      <c r="F20" s="173">
        <v>4606.2975889979571</v>
      </c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</row>
    <row r="21" spans="1:25" ht="15.75" x14ac:dyDescent="0.25">
      <c r="A21" s="225"/>
      <c r="B21" s="113" t="s">
        <v>141</v>
      </c>
      <c r="C21" s="114" t="s">
        <v>142</v>
      </c>
      <c r="D21" s="115">
        <v>2019</v>
      </c>
      <c r="E21" s="116" t="s">
        <v>67</v>
      </c>
      <c r="F21" s="173">
        <v>3589.1139170558954</v>
      </c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</row>
    <row r="22" spans="1:25" ht="15.75" x14ac:dyDescent="0.25">
      <c r="A22" s="225"/>
      <c r="B22" s="113" t="s">
        <v>141</v>
      </c>
      <c r="C22" s="114" t="s">
        <v>143</v>
      </c>
      <c r="D22" s="115">
        <v>2019</v>
      </c>
      <c r="E22" s="116" t="s">
        <v>63</v>
      </c>
      <c r="F22" s="173">
        <v>2273.5365906185543</v>
      </c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</row>
    <row r="23" spans="1:25" ht="15.75" x14ac:dyDescent="0.25">
      <c r="A23" s="226"/>
      <c r="B23" s="120" t="s">
        <v>5</v>
      </c>
      <c r="C23" s="114"/>
      <c r="D23" s="115"/>
      <c r="E23" s="116"/>
      <c r="F23" s="174">
        <f>SUM(F16:F22)</f>
        <v>16705.564953397134</v>
      </c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</row>
    <row r="24" spans="1:25" ht="15.75" x14ac:dyDescent="0.25">
      <c r="A24" s="225" t="s">
        <v>14</v>
      </c>
      <c r="B24" s="113" t="s">
        <v>145</v>
      </c>
      <c r="C24" s="114" t="s">
        <v>146</v>
      </c>
      <c r="D24" s="115">
        <v>2019</v>
      </c>
      <c r="E24" s="116" t="s">
        <v>67</v>
      </c>
      <c r="F24" s="173">
        <v>2793</v>
      </c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</row>
    <row r="25" spans="1:25" ht="15.75" x14ac:dyDescent="0.25">
      <c r="A25" s="226"/>
      <c r="B25" s="120" t="s">
        <v>5</v>
      </c>
      <c r="C25" s="114"/>
      <c r="D25" s="115"/>
      <c r="E25" s="116"/>
      <c r="F25" s="174">
        <f>SUM(F24:F24)</f>
        <v>2793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</row>
    <row r="26" spans="1:25" ht="15.75" x14ac:dyDescent="0.25">
      <c r="A26" s="224" t="s">
        <v>265</v>
      </c>
      <c r="B26" s="114" t="s">
        <v>147</v>
      </c>
      <c r="C26" s="114" t="s">
        <v>148</v>
      </c>
      <c r="D26" s="115">
        <v>2019</v>
      </c>
      <c r="E26" s="116" t="s">
        <v>67</v>
      </c>
      <c r="F26" s="173">
        <v>85</v>
      </c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</row>
    <row r="27" spans="1:25" ht="15.75" x14ac:dyDescent="0.25">
      <c r="A27" s="225"/>
      <c r="B27" s="113" t="s">
        <v>149</v>
      </c>
      <c r="C27" s="114" t="s">
        <v>150</v>
      </c>
      <c r="D27" s="115">
        <v>2019</v>
      </c>
      <c r="E27" s="116" t="s">
        <v>66</v>
      </c>
      <c r="F27" s="173">
        <v>58</v>
      </c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</row>
    <row r="28" spans="1:25" ht="15.75" x14ac:dyDescent="0.25">
      <c r="A28" s="225"/>
      <c r="B28" s="113" t="s">
        <v>149</v>
      </c>
      <c r="C28" s="114" t="s">
        <v>151</v>
      </c>
      <c r="D28" s="115">
        <v>2019</v>
      </c>
      <c r="E28" s="116" t="s">
        <v>67</v>
      </c>
      <c r="F28" s="173">
        <v>7897</v>
      </c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</row>
    <row r="29" spans="1:25" ht="15.75" x14ac:dyDescent="0.25">
      <c r="A29" s="225"/>
      <c r="B29" s="113" t="s">
        <v>149</v>
      </c>
      <c r="C29" s="114" t="s">
        <v>152</v>
      </c>
      <c r="D29" s="115">
        <v>2019</v>
      </c>
      <c r="E29" s="116" t="s">
        <v>64</v>
      </c>
      <c r="F29" s="173">
        <v>26</v>
      </c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</row>
    <row r="30" spans="1:25" ht="15.75" x14ac:dyDescent="0.25">
      <c r="A30" s="225"/>
      <c r="B30" s="113" t="s">
        <v>149</v>
      </c>
      <c r="C30" s="114" t="s">
        <v>153</v>
      </c>
      <c r="D30" s="115">
        <v>2019</v>
      </c>
      <c r="E30" s="116" t="s">
        <v>63</v>
      </c>
      <c r="F30" s="173">
        <v>149</v>
      </c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</row>
    <row r="31" spans="1:25" ht="15.75" x14ac:dyDescent="0.25">
      <c r="A31" s="225"/>
      <c r="B31" s="114" t="s">
        <v>154</v>
      </c>
      <c r="C31" s="114" t="s">
        <v>155</v>
      </c>
      <c r="D31" s="115">
        <v>2019</v>
      </c>
      <c r="E31" s="116" t="s">
        <v>67</v>
      </c>
      <c r="F31" s="173">
        <v>450</v>
      </c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</row>
    <row r="32" spans="1:25" ht="15.75" x14ac:dyDescent="0.25">
      <c r="A32" s="225"/>
      <c r="B32" s="114" t="s">
        <v>156</v>
      </c>
      <c r="C32" s="114" t="s">
        <v>157</v>
      </c>
      <c r="D32" s="115">
        <v>2019</v>
      </c>
      <c r="E32" s="116" t="s">
        <v>63</v>
      </c>
      <c r="F32" s="173">
        <v>1717.5226530817768</v>
      </c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</row>
    <row r="33" spans="1:25" ht="15.75" x14ac:dyDescent="0.25">
      <c r="A33" s="225"/>
      <c r="B33" s="114" t="s">
        <v>158</v>
      </c>
      <c r="C33" s="114" t="s">
        <v>159</v>
      </c>
      <c r="D33" s="115">
        <v>2019</v>
      </c>
      <c r="E33" s="116" t="s">
        <v>63</v>
      </c>
      <c r="F33" s="173">
        <v>2782</v>
      </c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</row>
    <row r="34" spans="1:25" ht="15.75" x14ac:dyDescent="0.25">
      <c r="A34" s="225"/>
      <c r="B34" s="114" t="s">
        <v>160</v>
      </c>
      <c r="C34" s="114" t="s">
        <v>161</v>
      </c>
      <c r="D34" s="115">
        <v>2019</v>
      </c>
      <c r="E34" s="116" t="s">
        <v>67</v>
      </c>
      <c r="F34" s="173">
        <v>2959.0903525423855</v>
      </c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</row>
    <row r="35" spans="1:25" ht="15.75" x14ac:dyDescent="0.25">
      <c r="A35" s="226"/>
      <c r="B35" s="120" t="s">
        <v>5</v>
      </c>
      <c r="C35" s="114"/>
      <c r="D35" s="115"/>
      <c r="E35" s="116"/>
      <c r="F35" s="174">
        <f>SUM(F26:F34)</f>
        <v>16123.613005624162</v>
      </c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</row>
    <row r="36" spans="1:25" ht="15.75" x14ac:dyDescent="0.25">
      <c r="A36" s="224" t="s">
        <v>266</v>
      </c>
      <c r="B36" s="113" t="s">
        <v>162</v>
      </c>
      <c r="C36" s="114" t="s">
        <v>163</v>
      </c>
      <c r="D36" s="115">
        <v>2019</v>
      </c>
      <c r="E36" s="116" t="s">
        <v>70</v>
      </c>
      <c r="F36" s="173">
        <v>5413.5061253165568</v>
      </c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</row>
    <row r="37" spans="1:25" ht="15.75" x14ac:dyDescent="0.25">
      <c r="A37" s="225"/>
      <c r="B37" s="113" t="s">
        <v>162</v>
      </c>
      <c r="C37" s="114" t="s">
        <v>164</v>
      </c>
      <c r="D37" s="115">
        <v>2019</v>
      </c>
      <c r="E37" s="116" t="s">
        <v>66</v>
      </c>
      <c r="F37" s="173">
        <v>3388.3777061571127</v>
      </c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</row>
    <row r="38" spans="1:25" ht="15.75" x14ac:dyDescent="0.25">
      <c r="A38" s="225"/>
      <c r="B38" s="113" t="s">
        <v>162</v>
      </c>
      <c r="C38" s="114" t="s">
        <v>165</v>
      </c>
      <c r="D38" s="115">
        <v>2019</v>
      </c>
      <c r="E38" s="116" t="s">
        <v>67</v>
      </c>
      <c r="F38" s="173">
        <v>1098.5702929028473</v>
      </c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</row>
    <row r="39" spans="1:25" ht="15.75" x14ac:dyDescent="0.25">
      <c r="A39" s="225"/>
      <c r="B39" s="113" t="s">
        <v>162</v>
      </c>
      <c r="C39" s="114" t="s">
        <v>166</v>
      </c>
      <c r="D39" s="115">
        <v>2019</v>
      </c>
      <c r="E39" s="116" t="s">
        <v>71</v>
      </c>
      <c r="F39" s="173">
        <v>3163.5879955306223</v>
      </c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</row>
    <row r="40" spans="1:25" ht="15.75" x14ac:dyDescent="0.25">
      <c r="A40" s="225"/>
      <c r="B40" s="113" t="s">
        <v>162</v>
      </c>
      <c r="C40" s="114" t="s">
        <v>167</v>
      </c>
      <c r="D40" s="115">
        <v>2019</v>
      </c>
      <c r="E40" s="116" t="s">
        <v>72</v>
      </c>
      <c r="F40" s="173">
        <v>2312.4114487952106</v>
      </c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</row>
    <row r="41" spans="1:25" ht="15.75" x14ac:dyDescent="0.25">
      <c r="A41" s="225"/>
      <c r="B41" s="113" t="s">
        <v>168</v>
      </c>
      <c r="C41" s="114" t="s">
        <v>169</v>
      </c>
      <c r="D41" s="115">
        <v>2019</v>
      </c>
      <c r="E41" s="116" t="s">
        <v>70</v>
      </c>
      <c r="F41" s="173">
        <v>122</v>
      </c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</row>
    <row r="42" spans="1:25" ht="15.75" x14ac:dyDescent="0.25">
      <c r="A42" s="225"/>
      <c r="B42" s="113" t="s">
        <v>168</v>
      </c>
      <c r="C42" s="114" t="s">
        <v>170</v>
      </c>
      <c r="D42" s="115">
        <v>2019</v>
      </c>
      <c r="E42" s="116" t="s">
        <v>66</v>
      </c>
      <c r="F42" s="173">
        <v>8289</v>
      </c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</row>
    <row r="43" spans="1:25" ht="15.75" x14ac:dyDescent="0.25">
      <c r="A43" s="225"/>
      <c r="B43" s="113" t="s">
        <v>168</v>
      </c>
      <c r="C43" s="114" t="s">
        <v>171</v>
      </c>
      <c r="D43" s="115">
        <v>2019</v>
      </c>
      <c r="E43" s="116" t="s">
        <v>67</v>
      </c>
      <c r="F43" s="173">
        <v>95</v>
      </c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</row>
    <row r="44" spans="1:25" ht="15.75" x14ac:dyDescent="0.25">
      <c r="A44" s="225"/>
      <c r="B44" s="113" t="s">
        <v>168</v>
      </c>
      <c r="C44" s="114" t="s">
        <v>172</v>
      </c>
      <c r="D44" s="115">
        <v>2019</v>
      </c>
      <c r="E44" s="116" t="s">
        <v>72</v>
      </c>
      <c r="F44" s="173">
        <v>67</v>
      </c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</row>
    <row r="45" spans="1:25" ht="15.75" x14ac:dyDescent="0.25">
      <c r="A45" s="225"/>
      <c r="B45" s="113" t="s">
        <v>168</v>
      </c>
      <c r="C45" s="114" t="s">
        <v>173</v>
      </c>
      <c r="D45" s="115">
        <v>2019</v>
      </c>
      <c r="E45" s="116" t="s">
        <v>69</v>
      </c>
      <c r="F45" s="173">
        <v>86</v>
      </c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</row>
    <row r="46" spans="1:25" ht="15.75" x14ac:dyDescent="0.25">
      <c r="A46" s="225"/>
      <c r="B46" s="113" t="s">
        <v>174</v>
      </c>
      <c r="C46" s="114" t="s">
        <v>175</v>
      </c>
      <c r="D46" s="115">
        <v>2019</v>
      </c>
      <c r="E46" s="116" t="s">
        <v>72</v>
      </c>
      <c r="F46" s="173">
        <v>32</v>
      </c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</row>
    <row r="47" spans="1:25" ht="15.75" x14ac:dyDescent="0.25">
      <c r="A47" s="225"/>
      <c r="B47" s="113" t="s">
        <v>174</v>
      </c>
      <c r="C47" s="114" t="s">
        <v>176</v>
      </c>
      <c r="D47" s="115">
        <v>2019</v>
      </c>
      <c r="E47" s="116" t="s">
        <v>66</v>
      </c>
      <c r="F47" s="173">
        <v>988</v>
      </c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</row>
    <row r="48" spans="1:25" ht="15.75" x14ac:dyDescent="0.25">
      <c r="A48" s="225"/>
      <c r="B48" s="113" t="s">
        <v>174</v>
      </c>
      <c r="C48" s="114" t="s">
        <v>177</v>
      </c>
      <c r="D48" s="115">
        <v>2019</v>
      </c>
      <c r="E48" s="116" t="s">
        <v>69</v>
      </c>
      <c r="F48" s="173">
        <v>93</v>
      </c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</row>
    <row r="49" spans="1:25" ht="15.75" x14ac:dyDescent="0.25">
      <c r="A49" s="225"/>
      <c r="B49" s="113" t="s">
        <v>174</v>
      </c>
      <c r="C49" s="114" t="s">
        <v>178</v>
      </c>
      <c r="D49" s="115">
        <v>2019</v>
      </c>
      <c r="E49" s="116" t="s">
        <v>67</v>
      </c>
      <c r="F49" s="173">
        <v>2913</v>
      </c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</row>
    <row r="50" spans="1:25" ht="15.75" x14ac:dyDescent="0.25">
      <c r="A50" s="226"/>
      <c r="B50" s="120" t="s">
        <v>5</v>
      </c>
      <c r="C50" s="114"/>
      <c r="D50" s="115"/>
      <c r="E50" s="116"/>
      <c r="F50" s="174">
        <f>SUM(F36:F49)</f>
        <v>28061.453568702349</v>
      </c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</row>
    <row r="51" spans="1:25" ht="15.75" x14ac:dyDescent="0.25">
      <c r="A51" s="224" t="s">
        <v>15</v>
      </c>
      <c r="B51" s="113" t="s">
        <v>389</v>
      </c>
      <c r="C51" s="114" t="s">
        <v>180</v>
      </c>
      <c r="D51" s="115">
        <v>2019</v>
      </c>
      <c r="E51" s="116" t="s">
        <v>67</v>
      </c>
      <c r="F51" s="173">
        <v>3544.22</v>
      </c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</row>
    <row r="52" spans="1:25" ht="15.75" x14ac:dyDescent="0.25">
      <c r="A52" s="225"/>
      <c r="B52" s="113" t="s">
        <v>390</v>
      </c>
      <c r="C52" s="114" t="s">
        <v>185</v>
      </c>
      <c r="D52" s="115">
        <v>2019</v>
      </c>
      <c r="E52" s="116" t="s">
        <v>67</v>
      </c>
      <c r="F52" s="173">
        <v>2091.4</v>
      </c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</row>
    <row r="53" spans="1:25" ht="15.75" x14ac:dyDescent="0.25">
      <c r="A53" s="225"/>
      <c r="B53" s="113" t="s">
        <v>391</v>
      </c>
      <c r="C53" s="114" t="s">
        <v>183</v>
      </c>
      <c r="D53" s="115">
        <v>2019</v>
      </c>
      <c r="E53" s="116" t="s">
        <v>66</v>
      </c>
      <c r="F53" s="173">
        <v>1848.5</v>
      </c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</row>
    <row r="54" spans="1:25" ht="15.75" x14ac:dyDescent="0.25">
      <c r="A54" s="225"/>
      <c r="B54" s="113" t="s">
        <v>179</v>
      </c>
      <c r="C54" s="114" t="s">
        <v>181</v>
      </c>
      <c r="D54" s="115">
        <v>2019</v>
      </c>
      <c r="E54" s="116" t="s">
        <v>73</v>
      </c>
      <c r="F54" s="173">
        <v>1073.3033950977467</v>
      </c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</row>
    <row r="55" spans="1:25" ht="15.75" x14ac:dyDescent="0.25">
      <c r="A55" s="225"/>
      <c r="B55" s="113" t="s">
        <v>184</v>
      </c>
      <c r="C55" s="114" t="s">
        <v>186</v>
      </c>
      <c r="D55" s="115">
        <v>2019</v>
      </c>
      <c r="E55" s="116" t="s">
        <v>73</v>
      </c>
      <c r="F55" s="173">
        <v>3457</v>
      </c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</row>
    <row r="56" spans="1:25" ht="15.75" x14ac:dyDescent="0.25">
      <c r="A56" s="226"/>
      <c r="B56" s="120" t="s">
        <v>5</v>
      </c>
      <c r="C56" s="114"/>
      <c r="D56" s="115"/>
      <c r="E56" s="116"/>
      <c r="F56" s="174">
        <f>SUM(F51:F55)</f>
        <v>12014.423395097747</v>
      </c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</row>
    <row r="57" spans="1:25" ht="15.75" x14ac:dyDescent="0.25">
      <c r="A57" s="224" t="s">
        <v>267</v>
      </c>
      <c r="B57" s="113" t="s">
        <v>187</v>
      </c>
      <c r="C57" s="114" t="s">
        <v>188</v>
      </c>
      <c r="D57" s="115">
        <v>2019</v>
      </c>
      <c r="E57" s="116" t="s">
        <v>70</v>
      </c>
      <c r="F57" s="173">
        <v>1312.2884067491186</v>
      </c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</row>
    <row r="58" spans="1:25" ht="15.75" x14ac:dyDescent="0.25">
      <c r="A58" s="225"/>
      <c r="B58" s="113" t="s">
        <v>187</v>
      </c>
      <c r="C58" s="114" t="s">
        <v>189</v>
      </c>
      <c r="D58" s="115">
        <v>2019</v>
      </c>
      <c r="E58" s="116" t="s">
        <v>71</v>
      </c>
      <c r="F58" s="173">
        <v>2452.679043120635</v>
      </c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</row>
    <row r="59" spans="1:25" ht="15.75" x14ac:dyDescent="0.25">
      <c r="A59" s="225"/>
      <c r="B59" s="113" t="s">
        <v>392</v>
      </c>
      <c r="C59" s="114" t="s">
        <v>191</v>
      </c>
      <c r="D59" s="115">
        <v>2019</v>
      </c>
      <c r="E59" s="116" t="s">
        <v>70</v>
      </c>
      <c r="F59" s="173">
        <v>4983</v>
      </c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</row>
    <row r="60" spans="1:25" ht="15.75" x14ac:dyDescent="0.25">
      <c r="A60" s="225"/>
      <c r="B60" s="113" t="s">
        <v>190</v>
      </c>
      <c r="C60" s="114" t="s">
        <v>192</v>
      </c>
      <c r="D60" s="115">
        <v>2019</v>
      </c>
      <c r="E60" s="116" t="s">
        <v>67</v>
      </c>
      <c r="F60" s="173">
        <v>61</v>
      </c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</row>
    <row r="61" spans="1:25" ht="15.75" x14ac:dyDescent="0.25">
      <c r="A61" s="225"/>
      <c r="B61" s="113" t="s">
        <v>190</v>
      </c>
      <c r="C61" s="114" t="s">
        <v>193</v>
      </c>
      <c r="D61" s="115">
        <v>2019</v>
      </c>
      <c r="E61" s="116" t="s">
        <v>72</v>
      </c>
      <c r="F61" s="173">
        <v>1993.3231725018829</v>
      </c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</row>
    <row r="62" spans="1:25" ht="15.75" x14ac:dyDescent="0.25">
      <c r="A62" s="225"/>
      <c r="B62" s="113" t="s">
        <v>184</v>
      </c>
      <c r="C62" s="114" t="s">
        <v>194</v>
      </c>
      <c r="D62" s="115">
        <v>2019</v>
      </c>
      <c r="E62" s="116" t="s">
        <v>67</v>
      </c>
      <c r="F62" s="173">
        <v>101</v>
      </c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</row>
    <row r="63" spans="1:25" ht="15.75" x14ac:dyDescent="0.25">
      <c r="A63" s="225"/>
      <c r="B63" s="113" t="s">
        <v>184</v>
      </c>
      <c r="C63" s="114" t="s">
        <v>195</v>
      </c>
      <c r="D63" s="115">
        <v>2019</v>
      </c>
      <c r="E63" s="116" t="s">
        <v>72</v>
      </c>
      <c r="F63" s="173">
        <v>3393.9805198629024</v>
      </c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</row>
    <row r="64" spans="1:25" ht="15.75" x14ac:dyDescent="0.25">
      <c r="A64" s="225"/>
      <c r="B64" s="113" t="s">
        <v>144</v>
      </c>
      <c r="C64" s="114" t="s">
        <v>196</v>
      </c>
      <c r="D64" s="115">
        <v>2019</v>
      </c>
      <c r="E64" s="116" t="s">
        <v>66</v>
      </c>
      <c r="F64" s="173">
        <v>1085.6896833009839</v>
      </c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</row>
    <row r="65" spans="1:25" ht="15.75" x14ac:dyDescent="0.25">
      <c r="A65" s="225"/>
      <c r="B65" s="113" t="s">
        <v>144</v>
      </c>
      <c r="C65" s="114" t="s">
        <v>197</v>
      </c>
      <c r="D65" s="115">
        <v>2019</v>
      </c>
      <c r="E65" s="116" t="s">
        <v>67</v>
      </c>
      <c r="F65" s="173">
        <v>722.83843922486415</v>
      </c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</row>
    <row r="66" spans="1:25" ht="15.75" x14ac:dyDescent="0.25">
      <c r="A66" s="225"/>
      <c r="B66" s="113" t="s">
        <v>144</v>
      </c>
      <c r="C66" s="114" t="s">
        <v>198</v>
      </c>
      <c r="D66" s="115">
        <v>2019</v>
      </c>
      <c r="E66" s="116" t="s">
        <v>64</v>
      </c>
      <c r="F66" s="173">
        <v>26</v>
      </c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</row>
    <row r="67" spans="1:25" ht="15.75" x14ac:dyDescent="0.25">
      <c r="A67" s="226"/>
      <c r="B67" s="120" t="s">
        <v>5</v>
      </c>
      <c r="C67" s="114"/>
      <c r="D67" s="115"/>
      <c r="E67" s="116"/>
      <c r="F67" s="174">
        <f>SUM(F57:F66)</f>
        <v>16131.799264760386</v>
      </c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</row>
    <row r="68" spans="1:25" ht="15.75" x14ac:dyDescent="0.25">
      <c r="A68" s="224" t="s">
        <v>268</v>
      </c>
      <c r="B68" s="113" t="s">
        <v>199</v>
      </c>
      <c r="C68" s="114" t="s">
        <v>200</v>
      </c>
      <c r="D68" s="115">
        <v>2019</v>
      </c>
      <c r="E68" s="116" t="s">
        <v>67</v>
      </c>
      <c r="F68" s="173">
        <v>3343.190436407102</v>
      </c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</row>
    <row r="69" spans="1:25" ht="15.75" x14ac:dyDescent="0.25">
      <c r="A69" s="225"/>
      <c r="B69" s="113" t="s">
        <v>199</v>
      </c>
      <c r="C69" s="114" t="s">
        <v>201</v>
      </c>
      <c r="D69" s="115">
        <v>2019</v>
      </c>
      <c r="E69" s="116" t="s">
        <v>77</v>
      </c>
      <c r="F69" s="173">
        <v>0.6776904504213318</v>
      </c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</row>
    <row r="70" spans="1:25" ht="15.75" x14ac:dyDescent="0.25">
      <c r="A70" s="226"/>
      <c r="B70" s="120" t="s">
        <v>5</v>
      </c>
      <c r="C70" s="114"/>
      <c r="D70" s="115"/>
      <c r="E70" s="116"/>
      <c r="F70" s="174">
        <f>SUM(F68:F69)</f>
        <v>3343.8681268575233</v>
      </c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</row>
    <row r="71" spans="1:25" ht="15.75" x14ac:dyDescent="0.25">
      <c r="A71" s="224" t="s">
        <v>47</v>
      </c>
      <c r="B71" s="113" t="s">
        <v>393</v>
      </c>
      <c r="C71" s="114" t="s">
        <v>202</v>
      </c>
      <c r="D71" s="115">
        <v>2019</v>
      </c>
      <c r="E71" s="116" t="s">
        <v>67</v>
      </c>
      <c r="F71" s="173">
        <v>2911.8</v>
      </c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</row>
    <row r="72" spans="1:25" ht="15.75" x14ac:dyDescent="0.25">
      <c r="A72" s="226"/>
      <c r="B72" s="120" t="s">
        <v>5</v>
      </c>
      <c r="C72" s="114"/>
      <c r="D72" s="115"/>
      <c r="E72" s="116"/>
      <c r="F72" s="174">
        <f>SUM(F71:F71)</f>
        <v>2911.8</v>
      </c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</row>
    <row r="73" spans="1:25" ht="15.75" x14ac:dyDescent="0.25">
      <c r="A73" s="224" t="s">
        <v>269</v>
      </c>
      <c r="B73" s="113" t="s">
        <v>203</v>
      </c>
      <c r="C73" s="114" t="s">
        <v>204</v>
      </c>
      <c r="D73" s="115">
        <v>2019</v>
      </c>
      <c r="E73" s="116" t="s">
        <v>66</v>
      </c>
      <c r="F73" s="173">
        <v>12958</v>
      </c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</row>
    <row r="74" spans="1:25" ht="15.75" x14ac:dyDescent="0.25">
      <c r="A74" s="225"/>
      <c r="B74" s="113" t="s">
        <v>203</v>
      </c>
      <c r="C74" s="114" t="s">
        <v>205</v>
      </c>
      <c r="D74" s="115">
        <v>2019</v>
      </c>
      <c r="E74" s="116" t="s">
        <v>67</v>
      </c>
      <c r="F74" s="173">
        <v>106.16468334327897</v>
      </c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</row>
    <row r="75" spans="1:25" ht="15.75" x14ac:dyDescent="0.25">
      <c r="A75" s="225"/>
      <c r="B75" s="113" t="s">
        <v>203</v>
      </c>
      <c r="C75" s="114" t="s">
        <v>206</v>
      </c>
      <c r="D75" s="115">
        <v>2019</v>
      </c>
      <c r="E75" s="116" t="s">
        <v>72</v>
      </c>
      <c r="F75" s="173">
        <v>2382.3335299030337</v>
      </c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</row>
    <row r="76" spans="1:25" ht="15.75" x14ac:dyDescent="0.25">
      <c r="A76" s="225"/>
      <c r="B76" s="113" t="s">
        <v>203</v>
      </c>
      <c r="C76" s="114" t="s">
        <v>207</v>
      </c>
      <c r="D76" s="115">
        <v>2019</v>
      </c>
      <c r="E76" s="116" t="s">
        <v>69</v>
      </c>
      <c r="F76" s="173">
        <v>59.5</v>
      </c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</row>
    <row r="77" spans="1:25" ht="15.75" x14ac:dyDescent="0.25">
      <c r="A77" s="225"/>
      <c r="B77" s="113" t="s">
        <v>208</v>
      </c>
      <c r="C77" s="114" t="s">
        <v>209</v>
      </c>
      <c r="D77" s="115">
        <v>2019</v>
      </c>
      <c r="E77" s="116" t="s">
        <v>70</v>
      </c>
      <c r="F77" s="173">
        <v>500</v>
      </c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</row>
    <row r="78" spans="1:25" ht="15.75" x14ac:dyDescent="0.25">
      <c r="A78" s="225"/>
      <c r="B78" s="113" t="s">
        <v>208</v>
      </c>
      <c r="C78" s="114" t="s">
        <v>210</v>
      </c>
      <c r="D78" s="115">
        <v>2019</v>
      </c>
      <c r="E78" s="116" t="s">
        <v>66</v>
      </c>
      <c r="F78" s="173">
        <v>8358.0960303861157</v>
      </c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</row>
    <row r="79" spans="1:25" ht="15.75" x14ac:dyDescent="0.25">
      <c r="A79" s="225"/>
      <c r="B79" s="113" t="s">
        <v>208</v>
      </c>
      <c r="C79" s="114" t="s">
        <v>211</v>
      </c>
      <c r="D79" s="115">
        <v>2019</v>
      </c>
      <c r="E79" s="116" t="s">
        <v>67</v>
      </c>
      <c r="F79" s="173">
        <v>6038.7450966579108</v>
      </c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</row>
    <row r="80" spans="1:25" ht="15.75" x14ac:dyDescent="0.25">
      <c r="A80" s="225"/>
      <c r="B80" s="113" t="s">
        <v>208</v>
      </c>
      <c r="C80" s="114" t="s">
        <v>212</v>
      </c>
      <c r="D80" s="115">
        <v>2019</v>
      </c>
      <c r="E80" s="116" t="s">
        <v>71</v>
      </c>
      <c r="F80" s="173">
        <v>54</v>
      </c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</row>
    <row r="81" spans="1:25" ht="15.75" x14ac:dyDescent="0.25">
      <c r="A81" s="225"/>
      <c r="B81" s="113" t="s">
        <v>208</v>
      </c>
      <c r="C81" s="114" t="s">
        <v>213</v>
      </c>
      <c r="D81" s="115">
        <v>2019</v>
      </c>
      <c r="E81" s="116" t="s">
        <v>72</v>
      </c>
      <c r="F81" s="173">
        <v>28</v>
      </c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</row>
    <row r="82" spans="1:25" ht="15.75" x14ac:dyDescent="0.25">
      <c r="A82" s="225"/>
      <c r="B82" s="113" t="s">
        <v>208</v>
      </c>
      <c r="C82" s="114" t="s">
        <v>214</v>
      </c>
      <c r="D82" s="115">
        <v>2019</v>
      </c>
      <c r="E82" s="116" t="s">
        <v>69</v>
      </c>
      <c r="F82" s="173">
        <v>26</v>
      </c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</row>
    <row r="83" spans="1:25" ht="15.75" x14ac:dyDescent="0.25">
      <c r="A83" s="226"/>
      <c r="B83" s="120" t="s">
        <v>5</v>
      </c>
      <c r="C83" s="114"/>
      <c r="D83" s="115"/>
      <c r="E83" s="116"/>
      <c r="F83" s="174">
        <f>SUM(F73:F82)</f>
        <v>30510.839340290338</v>
      </c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</row>
    <row r="84" spans="1:25" ht="15.75" x14ac:dyDescent="0.25">
      <c r="A84" s="224" t="s">
        <v>270</v>
      </c>
      <c r="B84" s="113" t="s">
        <v>174</v>
      </c>
      <c r="C84" s="114" t="s">
        <v>215</v>
      </c>
      <c r="D84" s="115">
        <v>2019</v>
      </c>
      <c r="E84" s="116" t="s">
        <v>73</v>
      </c>
      <c r="F84" s="173">
        <v>1611.4414686015646</v>
      </c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</row>
    <row r="85" spans="1:25" ht="15.75" x14ac:dyDescent="0.25">
      <c r="A85" s="225"/>
      <c r="B85" s="113" t="s">
        <v>314</v>
      </c>
      <c r="C85" s="114" t="s">
        <v>217</v>
      </c>
      <c r="D85" s="115">
        <v>2019</v>
      </c>
      <c r="E85" s="116" t="s">
        <v>67</v>
      </c>
      <c r="F85" s="173">
        <v>2158.44</v>
      </c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</row>
    <row r="86" spans="1:25" ht="15.75" x14ac:dyDescent="0.25">
      <c r="A86" s="225"/>
      <c r="B86" s="113" t="s">
        <v>314</v>
      </c>
      <c r="C86" s="114" t="s">
        <v>216</v>
      </c>
      <c r="D86" s="115">
        <v>2019</v>
      </c>
      <c r="E86" s="116" t="s">
        <v>66</v>
      </c>
      <c r="F86" s="173">
        <v>23.24</v>
      </c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</row>
    <row r="87" spans="1:25" ht="15.75" x14ac:dyDescent="0.25">
      <c r="A87" s="226"/>
      <c r="B87" s="120" t="s">
        <v>5</v>
      </c>
      <c r="C87" s="114"/>
      <c r="D87" s="115"/>
      <c r="E87" s="116"/>
      <c r="F87" s="174">
        <f>SUM(F84:F86)</f>
        <v>3793.1214686015646</v>
      </c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</row>
    <row r="88" spans="1:25" ht="15.75" x14ac:dyDescent="0.25">
      <c r="A88" s="225" t="s">
        <v>19</v>
      </c>
      <c r="B88" s="113" t="s">
        <v>218</v>
      </c>
      <c r="C88" s="114" t="s">
        <v>219</v>
      </c>
      <c r="D88" s="115">
        <v>2019</v>
      </c>
      <c r="E88" s="116" t="s">
        <v>67</v>
      </c>
      <c r="F88" s="173">
        <v>11</v>
      </c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</row>
    <row r="89" spans="1:25" ht="15.75" x14ac:dyDescent="0.25">
      <c r="A89" s="225"/>
      <c r="B89" s="113" t="s">
        <v>218</v>
      </c>
      <c r="C89" s="114" t="s">
        <v>220</v>
      </c>
      <c r="D89" s="115">
        <v>2019</v>
      </c>
      <c r="E89" s="116" t="s">
        <v>72</v>
      </c>
      <c r="F89" s="173">
        <v>8.6999999999999993</v>
      </c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</row>
    <row r="90" spans="1:25" ht="15.75" x14ac:dyDescent="0.25">
      <c r="A90" s="225"/>
      <c r="B90" s="113" t="s">
        <v>218</v>
      </c>
      <c r="C90" s="114" t="s">
        <v>221</v>
      </c>
      <c r="D90" s="115">
        <v>2019</v>
      </c>
      <c r="E90" s="116" t="s">
        <v>73</v>
      </c>
      <c r="F90" s="173">
        <v>42</v>
      </c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</row>
    <row r="91" spans="1:25" ht="15.75" x14ac:dyDescent="0.25">
      <c r="A91" s="225"/>
      <c r="B91" s="113" t="s">
        <v>218</v>
      </c>
      <c r="C91" s="114" t="s">
        <v>222</v>
      </c>
      <c r="D91" s="115">
        <v>2019</v>
      </c>
      <c r="E91" s="116" t="s">
        <v>67</v>
      </c>
      <c r="F91" s="173">
        <v>548.68185404191854</v>
      </c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</row>
    <row r="92" spans="1:25" ht="15.75" x14ac:dyDescent="0.25">
      <c r="A92" s="225"/>
      <c r="B92" s="113" t="s">
        <v>218</v>
      </c>
      <c r="C92" s="114" t="s">
        <v>223</v>
      </c>
      <c r="D92" s="115">
        <v>2019</v>
      </c>
      <c r="E92" s="116" t="s">
        <v>73</v>
      </c>
      <c r="F92" s="173">
        <v>69</v>
      </c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</row>
    <row r="93" spans="1:25" ht="15.75" x14ac:dyDescent="0.25">
      <c r="A93" s="225"/>
      <c r="B93" s="113" t="s">
        <v>218</v>
      </c>
      <c r="C93" s="114" t="s">
        <v>224</v>
      </c>
      <c r="D93" s="115">
        <v>2019</v>
      </c>
      <c r="E93" s="116" t="s">
        <v>63</v>
      </c>
      <c r="F93" s="173">
        <v>97</v>
      </c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</row>
    <row r="94" spans="1:25" ht="15.75" x14ac:dyDescent="0.25">
      <c r="A94" s="225"/>
      <c r="B94" s="114" t="s">
        <v>225</v>
      </c>
      <c r="C94" s="114" t="s">
        <v>226</v>
      </c>
      <c r="D94" s="115">
        <v>2019</v>
      </c>
      <c r="E94" s="116" t="s">
        <v>77</v>
      </c>
      <c r="F94" s="173">
        <v>600.00267867287198</v>
      </c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</row>
    <row r="95" spans="1:25" ht="15.75" x14ac:dyDescent="0.25">
      <c r="A95" s="225"/>
      <c r="B95" s="113" t="s">
        <v>227</v>
      </c>
      <c r="C95" s="114" t="s">
        <v>228</v>
      </c>
      <c r="D95" s="115">
        <v>2019</v>
      </c>
      <c r="E95" s="116" t="s">
        <v>66</v>
      </c>
      <c r="F95" s="173">
        <v>159</v>
      </c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</row>
    <row r="96" spans="1:25" ht="15.75" x14ac:dyDescent="0.25">
      <c r="A96" s="225"/>
      <c r="B96" s="113" t="s">
        <v>227</v>
      </c>
      <c r="C96" s="114" t="s">
        <v>229</v>
      </c>
      <c r="D96" s="115">
        <v>2019</v>
      </c>
      <c r="E96" s="116" t="s">
        <v>67</v>
      </c>
      <c r="F96" s="173">
        <v>987.12617177681136</v>
      </c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</row>
    <row r="97" spans="1:25" ht="15.75" x14ac:dyDescent="0.25">
      <c r="A97" s="225"/>
      <c r="B97" s="113" t="s">
        <v>230</v>
      </c>
      <c r="C97" s="114" t="s">
        <v>231</v>
      </c>
      <c r="D97" s="115">
        <v>2019</v>
      </c>
      <c r="E97" s="116" t="s">
        <v>66</v>
      </c>
      <c r="F97" s="173">
        <v>213.36083431326912</v>
      </c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</row>
    <row r="98" spans="1:25" ht="15.75" x14ac:dyDescent="0.25">
      <c r="A98" s="225"/>
      <c r="B98" s="113" t="s">
        <v>230</v>
      </c>
      <c r="C98" s="114" t="s">
        <v>232</v>
      </c>
      <c r="D98" s="115">
        <v>2019</v>
      </c>
      <c r="E98" s="116" t="s">
        <v>67</v>
      </c>
      <c r="F98" s="173">
        <v>378.37366444618027</v>
      </c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</row>
    <row r="99" spans="1:25" ht="15.75" x14ac:dyDescent="0.25">
      <c r="A99" s="225"/>
      <c r="B99" s="114" t="s">
        <v>233</v>
      </c>
      <c r="C99" s="114" t="s">
        <v>234</v>
      </c>
      <c r="D99" s="115">
        <v>2019</v>
      </c>
      <c r="E99" s="116" t="s">
        <v>67</v>
      </c>
      <c r="F99" s="173">
        <v>1489</v>
      </c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</row>
    <row r="100" spans="1:25" ht="15.75" x14ac:dyDescent="0.25">
      <c r="A100" s="225"/>
      <c r="B100" s="114" t="s">
        <v>235</v>
      </c>
      <c r="C100" s="114" t="s">
        <v>236</v>
      </c>
      <c r="D100" s="115">
        <v>2019</v>
      </c>
      <c r="E100" s="116" t="s">
        <v>69</v>
      </c>
      <c r="F100" s="173">
        <v>6</v>
      </c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</row>
    <row r="101" spans="1:25" ht="15.75" x14ac:dyDescent="0.25">
      <c r="A101" s="225"/>
      <c r="B101" s="114" t="s">
        <v>237</v>
      </c>
      <c r="C101" s="114" t="s">
        <v>238</v>
      </c>
      <c r="D101" s="115">
        <v>2019</v>
      </c>
      <c r="E101" s="116" t="s">
        <v>67</v>
      </c>
      <c r="F101" s="173">
        <v>519.82646247871423</v>
      </c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</row>
    <row r="102" spans="1:25" ht="15.75" x14ac:dyDescent="0.25">
      <c r="A102" s="226"/>
      <c r="B102" s="120" t="s">
        <v>5</v>
      </c>
      <c r="C102" s="114"/>
      <c r="D102" s="115"/>
      <c r="E102" s="116"/>
      <c r="F102" s="174">
        <f>SUM(F88:F101)</f>
        <v>5129.0716657297662</v>
      </c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</row>
    <row r="103" spans="1:25" ht="15.75" x14ac:dyDescent="0.25">
      <c r="A103" s="224" t="s">
        <v>48</v>
      </c>
      <c r="B103" s="113" t="s">
        <v>239</v>
      </c>
      <c r="C103" s="114" t="s">
        <v>240</v>
      </c>
      <c r="D103" s="115">
        <v>2019</v>
      </c>
      <c r="E103" s="116" t="s">
        <v>67</v>
      </c>
      <c r="F103" s="173">
        <v>590.31732662728814</v>
      </c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</row>
    <row r="104" spans="1:25" ht="15.75" x14ac:dyDescent="0.25">
      <c r="A104" s="225"/>
      <c r="B104" s="113" t="s">
        <v>239</v>
      </c>
      <c r="C104" s="114" t="s">
        <v>241</v>
      </c>
      <c r="D104" s="115">
        <v>2019</v>
      </c>
      <c r="E104" s="116" t="s">
        <v>63</v>
      </c>
      <c r="F104" s="173">
        <v>26</v>
      </c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</row>
    <row r="105" spans="1:25" ht="15.75" x14ac:dyDescent="0.25">
      <c r="A105" s="225"/>
      <c r="B105" s="113" t="s">
        <v>394</v>
      </c>
      <c r="C105" s="114" t="s">
        <v>121</v>
      </c>
      <c r="D105" s="115">
        <v>2019</v>
      </c>
      <c r="E105" s="116" t="s">
        <v>69</v>
      </c>
      <c r="F105" s="173">
        <v>26</v>
      </c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</row>
    <row r="106" spans="1:25" ht="15.75" x14ac:dyDescent="0.25">
      <c r="A106" s="225"/>
      <c r="B106" s="70" t="s">
        <v>394</v>
      </c>
      <c r="C106" s="70" t="s">
        <v>120</v>
      </c>
      <c r="D106" s="115">
        <v>2019</v>
      </c>
      <c r="E106" s="116" t="s">
        <v>67</v>
      </c>
      <c r="F106" s="173">
        <v>1250</v>
      </c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</row>
    <row r="107" spans="1:25" ht="15.75" x14ac:dyDescent="0.25">
      <c r="A107" s="226"/>
      <c r="B107" s="120" t="s">
        <v>5</v>
      </c>
      <c r="C107" s="114"/>
      <c r="D107" s="115"/>
      <c r="E107" s="116"/>
      <c r="F107" s="174">
        <f>SUM(F103:F106)</f>
        <v>1892.3173266272881</v>
      </c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</row>
    <row r="108" spans="1:25" ht="15.75" x14ac:dyDescent="0.25">
      <c r="A108" s="224" t="s">
        <v>271</v>
      </c>
      <c r="B108" s="113" t="s">
        <v>203</v>
      </c>
      <c r="C108" s="114" t="s">
        <v>242</v>
      </c>
      <c r="D108" s="115">
        <v>2019</v>
      </c>
      <c r="E108" s="116" t="s">
        <v>67</v>
      </c>
      <c r="F108" s="173">
        <v>2251.7878270500264</v>
      </c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</row>
    <row r="109" spans="1:25" ht="15.75" x14ac:dyDescent="0.25">
      <c r="A109" s="225"/>
      <c r="B109" s="114" t="s">
        <v>243</v>
      </c>
      <c r="C109" s="114" t="s">
        <v>244</v>
      </c>
      <c r="D109" s="115">
        <v>2019</v>
      </c>
      <c r="E109" s="116" t="s">
        <v>63</v>
      </c>
      <c r="F109" s="173">
        <v>2098.3572501013787</v>
      </c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</row>
    <row r="110" spans="1:25" ht="15.75" x14ac:dyDescent="0.25">
      <c r="A110" s="226"/>
      <c r="B110" s="120" t="s">
        <v>5</v>
      </c>
      <c r="C110" s="114"/>
      <c r="D110" s="115"/>
      <c r="E110" s="116"/>
      <c r="F110" s="174">
        <v>4350.1450771514046</v>
      </c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</row>
    <row r="111" spans="1:25" ht="15.75" x14ac:dyDescent="0.25">
      <c r="A111" s="224" t="s">
        <v>272</v>
      </c>
      <c r="B111" s="113" t="s">
        <v>245</v>
      </c>
      <c r="C111" s="114" t="s">
        <v>246</v>
      </c>
      <c r="D111" s="115">
        <v>2019</v>
      </c>
      <c r="E111" s="116" t="s">
        <v>70</v>
      </c>
      <c r="F111" s="173">
        <v>73</v>
      </c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</row>
    <row r="112" spans="1:25" ht="15.75" x14ac:dyDescent="0.25">
      <c r="A112" s="225"/>
      <c r="B112" s="113" t="s">
        <v>245</v>
      </c>
      <c r="C112" s="114" t="s">
        <v>247</v>
      </c>
      <c r="D112" s="115">
        <v>2019</v>
      </c>
      <c r="E112" s="116" t="s">
        <v>66</v>
      </c>
      <c r="F112" s="173">
        <v>3000</v>
      </c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</row>
    <row r="113" spans="1:25" ht="15.75" x14ac:dyDescent="0.25">
      <c r="A113" s="225"/>
      <c r="B113" s="113" t="s">
        <v>245</v>
      </c>
      <c r="C113" s="114" t="s">
        <v>248</v>
      </c>
      <c r="D113" s="115">
        <v>2019</v>
      </c>
      <c r="E113" s="116" t="s">
        <v>67</v>
      </c>
      <c r="F113" s="173">
        <v>641</v>
      </c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</row>
    <row r="114" spans="1:25" ht="15.75" x14ac:dyDescent="0.25">
      <c r="A114" s="225"/>
      <c r="B114" s="113" t="s">
        <v>245</v>
      </c>
      <c r="C114" s="114" t="s">
        <v>249</v>
      </c>
      <c r="D114" s="115">
        <v>2019</v>
      </c>
      <c r="E114" s="116" t="s">
        <v>72</v>
      </c>
      <c r="F114" s="173">
        <v>2957.068965010847</v>
      </c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</row>
    <row r="115" spans="1:25" ht="15.75" x14ac:dyDescent="0.25">
      <c r="A115" s="225"/>
      <c r="B115" s="113" t="s">
        <v>250</v>
      </c>
      <c r="C115" s="114" t="s">
        <v>251</v>
      </c>
      <c r="D115" s="115">
        <v>2019</v>
      </c>
      <c r="E115" s="116" t="s">
        <v>66</v>
      </c>
      <c r="F115" s="173">
        <v>3240.7615565274855</v>
      </c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</row>
    <row r="116" spans="1:25" ht="15.75" x14ac:dyDescent="0.25">
      <c r="A116" s="225"/>
      <c r="B116" s="113" t="s">
        <v>250</v>
      </c>
      <c r="C116" s="114" t="s">
        <v>252</v>
      </c>
      <c r="D116" s="115">
        <v>2019</v>
      </c>
      <c r="E116" s="116" t="s">
        <v>67</v>
      </c>
      <c r="F116" s="173">
        <v>2500</v>
      </c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</row>
    <row r="117" spans="1:25" ht="15.75" x14ac:dyDescent="0.25">
      <c r="A117" s="225"/>
      <c r="B117" s="113" t="s">
        <v>250</v>
      </c>
      <c r="C117" s="114" t="s">
        <v>253</v>
      </c>
      <c r="D117" s="115">
        <v>2019</v>
      </c>
      <c r="E117" s="116" t="s">
        <v>72</v>
      </c>
      <c r="F117" s="173">
        <v>6103.977728377542</v>
      </c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</row>
    <row r="118" spans="1:25" ht="15.75" x14ac:dyDescent="0.25">
      <c r="A118" s="225"/>
      <c r="B118" s="113" t="s">
        <v>250</v>
      </c>
      <c r="C118" s="114" t="s">
        <v>254</v>
      </c>
      <c r="D118" s="115">
        <v>2019</v>
      </c>
      <c r="E118" s="116" t="s">
        <v>73</v>
      </c>
      <c r="F118" s="173">
        <v>9</v>
      </c>
    </row>
    <row r="119" spans="1:25" ht="15.75" x14ac:dyDescent="0.25">
      <c r="A119" s="226"/>
      <c r="B119" s="120" t="s">
        <v>5</v>
      </c>
      <c r="C119" s="114"/>
      <c r="D119" s="115"/>
      <c r="E119" s="116"/>
      <c r="F119" s="174">
        <f>SUM(F111:F118)</f>
        <v>18524.808249915877</v>
      </c>
    </row>
    <row r="120" spans="1:25" ht="15.75" x14ac:dyDescent="0.25">
      <c r="A120" s="224" t="s">
        <v>273</v>
      </c>
      <c r="B120" s="113" t="s">
        <v>182</v>
      </c>
      <c r="C120" s="114" t="s">
        <v>255</v>
      </c>
      <c r="D120" s="115">
        <v>2019</v>
      </c>
      <c r="E120" s="116" t="s">
        <v>73</v>
      </c>
      <c r="F120" s="173">
        <v>52</v>
      </c>
    </row>
    <row r="121" spans="1:25" ht="15.75" x14ac:dyDescent="0.25">
      <c r="A121" s="225"/>
      <c r="B121" s="122" t="s">
        <v>182</v>
      </c>
      <c r="C121" s="123" t="s">
        <v>256</v>
      </c>
      <c r="D121" s="124">
        <v>2018</v>
      </c>
      <c r="E121" s="125" t="s">
        <v>69</v>
      </c>
      <c r="F121" s="175">
        <v>15</v>
      </c>
    </row>
    <row r="122" spans="1:25" ht="15.75" x14ac:dyDescent="0.25">
      <c r="A122" s="225"/>
      <c r="B122" s="113" t="s">
        <v>182</v>
      </c>
      <c r="C122" s="114" t="s">
        <v>257</v>
      </c>
      <c r="D122" s="115">
        <v>2019</v>
      </c>
      <c r="E122" s="116" t="s">
        <v>67</v>
      </c>
      <c r="F122" s="173">
        <v>79.315330553577581</v>
      </c>
    </row>
    <row r="123" spans="1:25" ht="15.75" x14ac:dyDescent="0.25">
      <c r="A123" s="225"/>
      <c r="B123" s="113" t="s">
        <v>182</v>
      </c>
      <c r="C123" s="114" t="s">
        <v>258</v>
      </c>
      <c r="D123" s="115">
        <v>2019</v>
      </c>
      <c r="E123" s="116" t="s">
        <v>73</v>
      </c>
      <c r="F123" s="173">
        <v>48.196147773910241</v>
      </c>
    </row>
    <row r="124" spans="1:25" ht="15.75" x14ac:dyDescent="0.25">
      <c r="A124" s="225"/>
      <c r="B124" s="113" t="s">
        <v>182</v>
      </c>
      <c r="C124" s="114" t="s">
        <v>259</v>
      </c>
      <c r="D124" s="115">
        <v>2019</v>
      </c>
      <c r="E124" s="116" t="s">
        <v>72</v>
      </c>
      <c r="F124" s="173">
        <v>294.46456845152602</v>
      </c>
    </row>
    <row r="125" spans="1:25" ht="15.75" x14ac:dyDescent="0.25">
      <c r="A125" s="225"/>
      <c r="B125" s="113" t="s">
        <v>260</v>
      </c>
      <c r="C125" s="114" t="s">
        <v>261</v>
      </c>
      <c r="D125" s="115">
        <v>2019</v>
      </c>
      <c r="E125" s="116" t="s">
        <v>67</v>
      </c>
      <c r="F125" s="173">
        <v>1265</v>
      </c>
    </row>
    <row r="126" spans="1:25" ht="15.75" x14ac:dyDescent="0.25">
      <c r="A126" s="225"/>
      <c r="B126" s="122" t="s">
        <v>174</v>
      </c>
      <c r="C126" s="123" t="s">
        <v>262</v>
      </c>
      <c r="D126" s="124">
        <v>2019</v>
      </c>
      <c r="E126" s="125" t="s">
        <v>69</v>
      </c>
      <c r="F126" s="175">
        <v>29</v>
      </c>
    </row>
    <row r="127" spans="1:25" ht="15.75" x14ac:dyDescent="0.25">
      <c r="A127" s="225"/>
      <c r="B127" s="122" t="s">
        <v>145</v>
      </c>
      <c r="C127" s="123" t="s">
        <v>263</v>
      </c>
      <c r="D127" s="124">
        <v>2019</v>
      </c>
      <c r="E127" s="125" t="s">
        <v>69</v>
      </c>
      <c r="F127" s="175">
        <v>58</v>
      </c>
    </row>
    <row r="128" spans="1:25" ht="15.75" x14ac:dyDescent="0.25">
      <c r="A128" s="226"/>
      <c r="B128" s="120" t="s">
        <v>5</v>
      </c>
      <c r="C128" s="126"/>
      <c r="D128" s="115"/>
      <c r="E128" s="116"/>
      <c r="F128" s="174">
        <f>SUM(F120:F127)</f>
        <v>1840.9760467790138</v>
      </c>
    </row>
    <row r="129" spans="1:25" s="62" customFormat="1" ht="16.5" thickBot="1" x14ac:dyDescent="0.3">
      <c r="A129" s="227" t="s">
        <v>9</v>
      </c>
      <c r="B129" s="228"/>
      <c r="C129" s="228"/>
      <c r="D129" s="176"/>
      <c r="E129" s="177"/>
      <c r="F129" s="178">
        <f>F10+F12+F15+F23+F25+F35+F50+F56+F67+F70+F72+F83+F87+F102+F107+F110+F119+F128</f>
        <v>177253.49666250002</v>
      </c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</row>
    <row r="140" spans="1:25" x14ac:dyDescent="0.25">
      <c r="C140" s="64"/>
    </row>
  </sheetData>
  <mergeCells count="20">
    <mergeCell ref="A129:C129"/>
    <mergeCell ref="A84:A87"/>
    <mergeCell ref="A88:A102"/>
    <mergeCell ref="A103:A107"/>
    <mergeCell ref="A108:A110"/>
    <mergeCell ref="A111:A119"/>
    <mergeCell ref="A120:A128"/>
    <mergeCell ref="A2:F2"/>
    <mergeCell ref="A73:A83"/>
    <mergeCell ref="A4:A10"/>
    <mergeCell ref="A11:A12"/>
    <mergeCell ref="A13:A15"/>
    <mergeCell ref="A16:A23"/>
    <mergeCell ref="A24:A25"/>
    <mergeCell ref="A26:A35"/>
    <mergeCell ref="A36:A50"/>
    <mergeCell ref="A51:A56"/>
    <mergeCell ref="A57:A67"/>
    <mergeCell ref="A68:A70"/>
    <mergeCell ref="A71:A72"/>
  </mergeCells>
  <pageMargins left="0.70866141732283472" right="0.51181102362204722" top="0.74803149606299213" bottom="0.74803149606299213" header="0.31496062992125984" footer="0.31496062992125984"/>
  <pageSetup paperSize="9" scale="61" fitToHeight="4" orientation="portrait" r:id="rId1"/>
  <rowBreaks count="2" manualBreakCount="2">
    <brk id="67" max="11" man="1"/>
    <brk id="1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15"/>
  <sheetViews>
    <sheetView zoomScale="60" zoomScaleNormal="60" workbookViewId="0">
      <selection activeCell="I3" sqref="I3"/>
    </sheetView>
  </sheetViews>
  <sheetFormatPr defaultColWidth="9.140625" defaultRowHeight="15.75" x14ac:dyDescent="0.25"/>
  <cols>
    <col min="1" max="1" width="43.5703125" style="5" customWidth="1"/>
    <col min="2" max="2" width="41.42578125" style="5" customWidth="1"/>
    <col min="3" max="3" width="50.140625" style="5" customWidth="1"/>
    <col min="4" max="4" width="50.28515625" style="5" customWidth="1"/>
    <col min="5" max="16384" width="9.140625" style="5"/>
  </cols>
  <sheetData>
    <row r="1" spans="1:24" ht="26.45" customHeight="1" x14ac:dyDescent="0.3">
      <c r="A1" s="1"/>
      <c r="B1" s="1"/>
      <c r="C1" s="1"/>
      <c r="D1" s="24" t="s">
        <v>94</v>
      </c>
    </row>
    <row r="2" spans="1:24" ht="41.25" customHeight="1" x14ac:dyDescent="0.25">
      <c r="A2" s="229" t="s">
        <v>104</v>
      </c>
      <c r="B2" s="230"/>
      <c r="C2" s="230"/>
      <c r="D2" s="231"/>
    </row>
    <row r="3" spans="1:24" ht="66" customHeight="1" x14ac:dyDescent="0.25">
      <c r="A3" s="44" t="s">
        <v>41</v>
      </c>
      <c r="B3" s="45">
        <v>1543</v>
      </c>
      <c r="C3" s="45">
        <v>1525</v>
      </c>
      <c r="D3" s="45" t="s">
        <v>5</v>
      </c>
    </row>
    <row r="4" spans="1:24" ht="37.15" customHeight="1" x14ac:dyDescent="0.4">
      <c r="A4" s="46" t="s">
        <v>38</v>
      </c>
      <c r="B4" s="47"/>
      <c r="C4" s="47">
        <v>50000</v>
      </c>
      <c r="D4" s="47">
        <f>SUM(B4:C4)</f>
        <v>50000</v>
      </c>
      <c r="E4" s="43"/>
      <c r="F4" s="43"/>
      <c r="G4" s="43"/>
      <c r="H4" s="43"/>
      <c r="I4" s="43"/>
      <c r="J4" s="43"/>
    </row>
    <row r="5" spans="1:24" ht="37.15" customHeight="1" x14ac:dyDescent="0.4">
      <c r="A5" s="46" t="s">
        <v>11</v>
      </c>
      <c r="B5" s="47">
        <v>25000</v>
      </c>
      <c r="C5" s="47"/>
      <c r="D5" s="47">
        <f t="shared" ref="D5:D11" si="0">SUM(B5:C5)</f>
        <v>25000</v>
      </c>
    </row>
    <row r="6" spans="1:24" ht="37.15" customHeight="1" x14ac:dyDescent="0.4">
      <c r="A6" s="46" t="s">
        <v>25</v>
      </c>
      <c r="B6" s="47">
        <v>17000</v>
      </c>
      <c r="C6" s="47">
        <v>18000</v>
      </c>
      <c r="D6" s="47">
        <f t="shared" si="0"/>
        <v>35000</v>
      </c>
    </row>
    <row r="7" spans="1:24" ht="37.15" customHeight="1" x14ac:dyDescent="0.4">
      <c r="A7" s="46" t="s">
        <v>39</v>
      </c>
      <c r="B7" s="47">
        <v>4300</v>
      </c>
      <c r="C7" s="47">
        <v>44000</v>
      </c>
      <c r="D7" s="47">
        <f t="shared" si="0"/>
        <v>48300</v>
      </c>
    </row>
    <row r="8" spans="1:24" ht="37.15" customHeight="1" x14ac:dyDescent="0.4">
      <c r="A8" s="46" t="s">
        <v>24</v>
      </c>
      <c r="B8" s="47">
        <v>27500</v>
      </c>
      <c r="C8" s="47"/>
      <c r="D8" s="47">
        <f t="shared" si="0"/>
        <v>27500</v>
      </c>
    </row>
    <row r="9" spans="1:24" ht="37.15" customHeight="1" x14ac:dyDescent="0.4">
      <c r="A9" s="46" t="s">
        <v>37</v>
      </c>
      <c r="B9" s="47">
        <v>50000</v>
      </c>
      <c r="C9" s="47">
        <v>100</v>
      </c>
      <c r="D9" s="47">
        <f t="shared" si="0"/>
        <v>50100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1:24" ht="37.15" customHeight="1" x14ac:dyDescent="0.4">
      <c r="A10" s="46" t="s">
        <v>21</v>
      </c>
      <c r="B10" s="47">
        <v>25000</v>
      </c>
      <c r="C10" s="47"/>
      <c r="D10" s="47">
        <f t="shared" si="0"/>
        <v>25000</v>
      </c>
    </row>
    <row r="11" spans="1:24" ht="37.15" customHeight="1" x14ac:dyDescent="0.4">
      <c r="A11" s="46" t="s">
        <v>40</v>
      </c>
      <c r="B11" s="47">
        <v>20000</v>
      </c>
      <c r="C11" s="47"/>
      <c r="D11" s="47">
        <f t="shared" si="0"/>
        <v>20000</v>
      </c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24" s="6" customFormat="1" ht="37.15" customHeight="1" x14ac:dyDescent="0.35">
      <c r="A12" s="48" t="s">
        <v>36</v>
      </c>
      <c r="B12" s="49">
        <f>SUM(B4:B11)</f>
        <v>168800</v>
      </c>
      <c r="C12" s="49">
        <f t="shared" ref="C12:D12" si="1">SUM(C4:C11)</f>
        <v>112100</v>
      </c>
      <c r="D12" s="49">
        <f t="shared" si="1"/>
        <v>280900</v>
      </c>
    </row>
    <row r="13" spans="1:24" ht="37.15" customHeight="1" x14ac:dyDescent="0.25">
      <c r="A13" s="25" t="s">
        <v>49</v>
      </c>
      <c r="B13" s="25"/>
      <c r="C13" s="25"/>
      <c r="D13" s="1"/>
    </row>
    <row r="15" spans="1:24" x14ac:dyDescent="0.25">
      <c r="D15" s="152"/>
    </row>
  </sheetData>
  <mergeCells count="1">
    <mergeCell ref="A2:D2"/>
  </mergeCells>
  <printOptions horizontalCentered="1"/>
  <pageMargins left="0" right="0" top="1.1417322834645669" bottom="0" header="0.31496062992125984" footer="0"/>
  <pageSetup paperSize="9" scale="54" orientation="portrait" r:id="rId1"/>
  <ignoredErrors>
    <ignoredError sqref="B12:C12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45"/>
  <sheetViews>
    <sheetView zoomScale="70" zoomScaleNormal="70" workbookViewId="0">
      <selection activeCell="I3" sqref="I3"/>
    </sheetView>
  </sheetViews>
  <sheetFormatPr defaultColWidth="9.140625" defaultRowHeight="15" x14ac:dyDescent="0.2"/>
  <cols>
    <col min="1" max="1" width="24.7109375" style="3" customWidth="1"/>
    <col min="2" max="2" width="30.140625" style="3" customWidth="1"/>
    <col min="3" max="3" width="22.7109375" style="4" customWidth="1"/>
    <col min="4" max="4" width="21.28515625" style="3" customWidth="1"/>
    <col min="5" max="9" width="19.5703125" style="3" customWidth="1"/>
    <col min="10" max="10" width="9.140625" style="3"/>
    <col min="11" max="11" width="15.42578125" style="3" customWidth="1"/>
    <col min="12" max="16384" width="9.140625" style="3"/>
  </cols>
  <sheetData>
    <row r="1" spans="1:6" ht="17.45" customHeight="1" thickBot="1" x14ac:dyDescent="0.35">
      <c r="A1" s="53"/>
      <c r="B1" s="53"/>
      <c r="C1" s="54"/>
      <c r="D1" s="53"/>
      <c r="E1" s="52"/>
      <c r="F1" s="52" t="s">
        <v>95</v>
      </c>
    </row>
    <row r="2" spans="1:6" ht="21.6" customHeight="1" thickBot="1" x14ac:dyDescent="0.25">
      <c r="A2" s="210" t="s">
        <v>111</v>
      </c>
      <c r="B2" s="211"/>
      <c r="C2" s="211"/>
      <c r="D2" s="211"/>
      <c r="E2" s="211"/>
      <c r="F2" s="212"/>
    </row>
    <row r="3" spans="1:6" ht="39" customHeight="1" x14ac:dyDescent="0.2">
      <c r="A3" s="181" t="s">
        <v>29</v>
      </c>
      <c r="B3" s="179" t="s">
        <v>0</v>
      </c>
      <c r="C3" s="180" t="s">
        <v>1</v>
      </c>
      <c r="D3" s="180" t="s">
        <v>2</v>
      </c>
      <c r="E3" s="180" t="s">
        <v>3</v>
      </c>
      <c r="F3" s="182" t="s">
        <v>112</v>
      </c>
    </row>
    <row r="4" spans="1:6" ht="24.6" customHeight="1" x14ac:dyDescent="0.2">
      <c r="A4" s="249" t="s">
        <v>7</v>
      </c>
      <c r="B4" s="250" t="s">
        <v>98</v>
      </c>
      <c r="C4" s="240" t="s">
        <v>6</v>
      </c>
      <c r="D4" s="240">
        <v>2019</v>
      </c>
      <c r="E4" s="160">
        <v>1222</v>
      </c>
      <c r="F4" s="183">
        <v>275.06</v>
      </c>
    </row>
    <row r="5" spans="1:6" ht="24.6" customHeight="1" x14ac:dyDescent="0.2">
      <c r="A5" s="249"/>
      <c r="B5" s="250"/>
      <c r="C5" s="240"/>
      <c r="D5" s="240"/>
      <c r="E5" s="248">
        <v>1223</v>
      </c>
      <c r="F5" s="183">
        <v>1135.96</v>
      </c>
    </row>
    <row r="6" spans="1:6" ht="18.75" x14ac:dyDescent="0.2">
      <c r="A6" s="249"/>
      <c r="B6" s="250"/>
      <c r="C6" s="240"/>
      <c r="D6" s="240"/>
      <c r="E6" s="248"/>
      <c r="F6" s="183">
        <v>1136.24</v>
      </c>
    </row>
    <row r="7" spans="1:6" ht="18.75" x14ac:dyDescent="0.2">
      <c r="A7" s="249"/>
      <c r="B7" s="250"/>
      <c r="C7" s="240" t="s">
        <v>99</v>
      </c>
      <c r="D7" s="240"/>
      <c r="E7" s="160">
        <v>1222</v>
      </c>
      <c r="F7" s="183">
        <v>327.24</v>
      </c>
    </row>
    <row r="8" spans="1:6" ht="18.75" x14ac:dyDescent="0.2">
      <c r="A8" s="249"/>
      <c r="B8" s="250"/>
      <c r="C8" s="240"/>
      <c r="D8" s="240">
        <v>2018</v>
      </c>
      <c r="E8" s="248">
        <v>1323</v>
      </c>
      <c r="F8" s="183">
        <v>402.98</v>
      </c>
    </row>
    <row r="9" spans="1:6" ht="18.75" x14ac:dyDescent="0.2">
      <c r="A9" s="249"/>
      <c r="B9" s="250"/>
      <c r="C9" s="240"/>
      <c r="D9" s="240"/>
      <c r="E9" s="248"/>
      <c r="F9" s="183">
        <v>372.08</v>
      </c>
    </row>
    <row r="10" spans="1:6" ht="18.75" x14ac:dyDescent="0.2">
      <c r="A10" s="249"/>
      <c r="B10" s="250"/>
      <c r="C10" s="240"/>
      <c r="D10" s="55" t="s">
        <v>105</v>
      </c>
      <c r="E10" s="160">
        <v>1222</v>
      </c>
      <c r="F10" s="183">
        <v>510.48</v>
      </c>
    </row>
    <row r="11" spans="1:6" ht="18.75" x14ac:dyDescent="0.2">
      <c r="A11" s="249"/>
      <c r="B11" s="250"/>
      <c r="C11" s="240"/>
      <c r="D11" s="240">
        <v>2018</v>
      </c>
      <c r="E11" s="248">
        <v>1223</v>
      </c>
      <c r="F11" s="183">
        <v>586.04</v>
      </c>
    </row>
    <row r="12" spans="1:6" ht="18.75" x14ac:dyDescent="0.2">
      <c r="A12" s="249"/>
      <c r="B12" s="250"/>
      <c r="C12" s="240"/>
      <c r="D12" s="240"/>
      <c r="E12" s="248"/>
      <c r="F12" s="183">
        <v>522.29999999999995</v>
      </c>
    </row>
    <row r="13" spans="1:6" ht="18.75" x14ac:dyDescent="0.2">
      <c r="A13" s="249"/>
      <c r="B13" s="250"/>
      <c r="C13" s="240"/>
      <c r="D13" s="240"/>
      <c r="E13" s="248"/>
      <c r="F13" s="183">
        <v>511.36</v>
      </c>
    </row>
    <row r="14" spans="1:6" ht="18.75" x14ac:dyDescent="0.2">
      <c r="A14" s="249"/>
      <c r="B14" s="250"/>
      <c r="C14" s="240"/>
      <c r="D14" s="240"/>
      <c r="E14" s="248"/>
      <c r="F14" s="183">
        <v>501.72</v>
      </c>
    </row>
    <row r="15" spans="1:6" ht="18.75" x14ac:dyDescent="0.2">
      <c r="A15" s="249"/>
      <c r="B15" s="56" t="s">
        <v>5</v>
      </c>
      <c r="C15" s="247"/>
      <c r="D15" s="247"/>
      <c r="E15" s="247"/>
      <c r="F15" s="184">
        <f>SUM(F4:F14)</f>
        <v>6281.46</v>
      </c>
    </row>
    <row r="16" spans="1:6" ht="18.75" x14ac:dyDescent="0.2">
      <c r="A16" s="244" t="s">
        <v>13</v>
      </c>
      <c r="B16" s="233" t="s">
        <v>100</v>
      </c>
      <c r="C16" s="248" t="s">
        <v>6</v>
      </c>
      <c r="D16" s="240">
        <v>2019</v>
      </c>
      <c r="E16" s="160">
        <v>1221</v>
      </c>
      <c r="F16" s="183">
        <v>1562</v>
      </c>
    </row>
    <row r="17" spans="1:6" ht="18.75" x14ac:dyDescent="0.2">
      <c r="A17" s="244"/>
      <c r="B17" s="233"/>
      <c r="C17" s="248"/>
      <c r="D17" s="240">
        <v>2019</v>
      </c>
      <c r="E17" s="160">
        <v>1222</v>
      </c>
      <c r="F17" s="183">
        <v>1445</v>
      </c>
    </row>
    <row r="18" spans="1:6" ht="18.75" x14ac:dyDescent="0.2">
      <c r="A18" s="244"/>
      <c r="B18" s="233"/>
      <c r="C18" s="248"/>
      <c r="D18" s="240">
        <v>2019</v>
      </c>
      <c r="E18" s="160">
        <v>1322</v>
      </c>
      <c r="F18" s="183">
        <v>1290</v>
      </c>
    </row>
    <row r="19" spans="1:6" ht="18.75" x14ac:dyDescent="0.2">
      <c r="A19" s="244"/>
      <c r="B19" s="157" t="s">
        <v>52</v>
      </c>
      <c r="C19" s="248"/>
      <c r="D19" s="240">
        <v>2019</v>
      </c>
      <c r="E19" s="160">
        <v>1223</v>
      </c>
      <c r="F19" s="183">
        <v>2117</v>
      </c>
    </row>
    <row r="20" spans="1:6" ht="18.75" x14ac:dyDescent="0.2">
      <c r="A20" s="244"/>
      <c r="B20" s="157" t="s">
        <v>53</v>
      </c>
      <c r="C20" s="248"/>
      <c r="D20" s="240">
        <v>2019</v>
      </c>
      <c r="E20" s="160">
        <v>1222</v>
      </c>
      <c r="F20" s="183">
        <v>8078</v>
      </c>
    </row>
    <row r="21" spans="1:6" ht="18.75" x14ac:dyDescent="0.2">
      <c r="A21" s="244"/>
      <c r="B21" s="56" t="s">
        <v>5</v>
      </c>
      <c r="C21" s="247"/>
      <c r="D21" s="247"/>
      <c r="E21" s="247"/>
      <c r="F21" s="184">
        <f>SUM(F16:F20)</f>
        <v>14492</v>
      </c>
    </row>
    <row r="22" spans="1:6" ht="15.6" customHeight="1" x14ac:dyDescent="0.2">
      <c r="A22" s="244" t="s">
        <v>26</v>
      </c>
      <c r="B22" s="233" t="s">
        <v>106</v>
      </c>
      <c r="C22" s="247" t="s">
        <v>6</v>
      </c>
      <c r="D22" s="240">
        <v>2019</v>
      </c>
      <c r="E22" s="158">
        <v>1223</v>
      </c>
      <c r="F22" s="185">
        <v>785</v>
      </c>
    </row>
    <row r="23" spans="1:6" ht="18.75" x14ac:dyDescent="0.2">
      <c r="A23" s="244"/>
      <c r="B23" s="233"/>
      <c r="C23" s="247" t="s">
        <v>107</v>
      </c>
      <c r="D23" s="240"/>
      <c r="E23" s="158">
        <v>1322</v>
      </c>
      <c r="F23" s="183">
        <v>1011</v>
      </c>
    </row>
    <row r="24" spans="1:6" ht="18.75" x14ac:dyDescent="0.2">
      <c r="A24" s="244"/>
      <c r="B24" s="56" t="s">
        <v>5</v>
      </c>
      <c r="C24" s="247"/>
      <c r="D24" s="247"/>
      <c r="E24" s="247"/>
      <c r="F24" s="184">
        <f>SUM(F22:F23)</f>
        <v>1796</v>
      </c>
    </row>
    <row r="25" spans="1:6" ht="15.6" customHeight="1" x14ac:dyDescent="0.2">
      <c r="A25" s="244" t="s">
        <v>12</v>
      </c>
      <c r="B25" s="245" t="s">
        <v>108</v>
      </c>
      <c r="C25" s="237" t="s">
        <v>6</v>
      </c>
      <c r="D25" s="237">
        <v>2019</v>
      </c>
      <c r="E25" s="237">
        <v>1222</v>
      </c>
      <c r="F25" s="183">
        <v>3630</v>
      </c>
    </row>
    <row r="26" spans="1:6" ht="18.75" x14ac:dyDescent="0.2">
      <c r="A26" s="244"/>
      <c r="B26" s="246"/>
      <c r="C26" s="239"/>
      <c r="D26" s="239"/>
      <c r="E26" s="239"/>
      <c r="F26" s="183">
        <v>2083</v>
      </c>
    </row>
    <row r="27" spans="1:6" ht="18.75" x14ac:dyDescent="0.2">
      <c r="A27" s="244"/>
      <c r="B27" s="56" t="s">
        <v>5</v>
      </c>
      <c r="C27" s="159"/>
      <c r="D27" s="159"/>
      <c r="E27" s="159"/>
      <c r="F27" s="184">
        <f>SUM(F25:F26)</f>
        <v>5713</v>
      </c>
    </row>
    <row r="28" spans="1:6" ht="18.75" x14ac:dyDescent="0.2">
      <c r="A28" s="244" t="s">
        <v>10</v>
      </c>
      <c r="B28" s="233" t="s">
        <v>100</v>
      </c>
      <c r="C28" s="240" t="s">
        <v>6</v>
      </c>
      <c r="D28" s="240">
        <v>2019</v>
      </c>
      <c r="E28" s="240">
        <v>1621</v>
      </c>
      <c r="F28" s="183">
        <v>453</v>
      </c>
    </row>
    <row r="29" spans="1:6" ht="18.75" x14ac:dyDescent="0.2">
      <c r="A29" s="244"/>
      <c r="B29" s="233"/>
      <c r="C29" s="240"/>
      <c r="D29" s="240"/>
      <c r="E29" s="240"/>
      <c r="F29" s="183">
        <v>338</v>
      </c>
    </row>
    <row r="30" spans="1:6" ht="18.75" x14ac:dyDescent="0.2">
      <c r="A30" s="244"/>
      <c r="B30" s="233"/>
      <c r="C30" s="240"/>
      <c r="D30" s="240"/>
      <c r="E30" s="240"/>
      <c r="F30" s="183">
        <v>1215</v>
      </c>
    </row>
    <row r="31" spans="1:6" ht="18.75" x14ac:dyDescent="0.2">
      <c r="A31" s="244"/>
      <c r="B31" s="56" t="s">
        <v>5</v>
      </c>
      <c r="C31" s="159"/>
      <c r="D31" s="159"/>
      <c r="E31" s="159"/>
      <c r="F31" s="184">
        <f>SUM(F28:F30)</f>
        <v>2006</v>
      </c>
    </row>
    <row r="32" spans="1:6" ht="18.75" x14ac:dyDescent="0.2">
      <c r="A32" s="244" t="s">
        <v>18</v>
      </c>
      <c r="B32" s="157" t="s">
        <v>109</v>
      </c>
      <c r="C32" s="158" t="s">
        <v>6</v>
      </c>
      <c r="D32" s="158">
        <v>2019</v>
      </c>
      <c r="E32" s="158">
        <v>1611</v>
      </c>
      <c r="F32" s="183">
        <v>280</v>
      </c>
    </row>
    <row r="33" spans="1:6" ht="18.75" x14ac:dyDescent="0.2">
      <c r="A33" s="244"/>
      <c r="B33" s="56" t="s">
        <v>5</v>
      </c>
      <c r="C33" s="159"/>
      <c r="D33" s="159"/>
      <c r="E33" s="159"/>
      <c r="F33" s="184">
        <f>SUM(F32)</f>
        <v>280</v>
      </c>
    </row>
    <row r="34" spans="1:6" ht="18.75" x14ac:dyDescent="0.2">
      <c r="A34" s="244" t="s">
        <v>48</v>
      </c>
      <c r="B34" s="157" t="s">
        <v>101</v>
      </c>
      <c r="C34" s="158" t="s">
        <v>6</v>
      </c>
      <c r="D34" s="158">
        <v>2019</v>
      </c>
      <c r="E34" s="158">
        <v>1621</v>
      </c>
      <c r="F34" s="183">
        <v>64</v>
      </c>
    </row>
    <row r="35" spans="1:6" ht="18.75" x14ac:dyDescent="0.2">
      <c r="A35" s="244"/>
      <c r="B35" s="56" t="s">
        <v>5</v>
      </c>
      <c r="C35" s="159"/>
      <c r="D35" s="159"/>
      <c r="E35" s="159"/>
      <c r="F35" s="184">
        <f>SUM(F34)</f>
        <v>64</v>
      </c>
    </row>
    <row r="36" spans="1:6" ht="18.75" x14ac:dyDescent="0.2">
      <c r="A36" s="241" t="s">
        <v>11</v>
      </c>
      <c r="B36" s="233" t="s">
        <v>110</v>
      </c>
      <c r="C36" s="237" t="s">
        <v>6</v>
      </c>
      <c r="D36" s="237">
        <v>2019</v>
      </c>
      <c r="E36" s="234">
        <v>1222</v>
      </c>
      <c r="F36" s="183">
        <v>455</v>
      </c>
    </row>
    <row r="37" spans="1:6" ht="18.75" x14ac:dyDescent="0.2">
      <c r="A37" s="242"/>
      <c r="B37" s="233"/>
      <c r="C37" s="238"/>
      <c r="D37" s="238"/>
      <c r="E37" s="235"/>
      <c r="F37" s="183">
        <v>395</v>
      </c>
    </row>
    <row r="38" spans="1:6" ht="18.75" x14ac:dyDescent="0.2">
      <c r="A38" s="242"/>
      <c r="B38" s="233"/>
      <c r="C38" s="238"/>
      <c r="D38" s="238"/>
      <c r="E38" s="236"/>
      <c r="F38" s="183">
        <v>631</v>
      </c>
    </row>
    <row r="39" spans="1:6" ht="18.75" x14ac:dyDescent="0.2">
      <c r="A39" s="242"/>
      <c r="B39" s="233"/>
      <c r="C39" s="238"/>
      <c r="D39" s="238"/>
      <c r="E39" s="57">
        <v>1223</v>
      </c>
      <c r="F39" s="183">
        <v>568</v>
      </c>
    </row>
    <row r="40" spans="1:6" ht="18.75" x14ac:dyDescent="0.2">
      <c r="A40" s="242"/>
      <c r="B40" s="233"/>
      <c r="C40" s="238"/>
      <c r="D40" s="238"/>
      <c r="E40" s="234">
        <v>1222</v>
      </c>
      <c r="F40" s="183">
        <v>2229</v>
      </c>
    </row>
    <row r="41" spans="1:6" ht="18.75" x14ac:dyDescent="0.2">
      <c r="A41" s="242"/>
      <c r="B41" s="233"/>
      <c r="C41" s="238"/>
      <c r="D41" s="238"/>
      <c r="E41" s="236"/>
      <c r="F41" s="183">
        <v>3126</v>
      </c>
    </row>
    <row r="42" spans="1:6" ht="18.75" x14ac:dyDescent="0.2">
      <c r="A42" s="242"/>
      <c r="B42" s="233"/>
      <c r="C42" s="238"/>
      <c r="D42" s="238"/>
      <c r="E42" s="234">
        <v>1322</v>
      </c>
      <c r="F42" s="183">
        <v>3074</v>
      </c>
    </row>
    <row r="43" spans="1:6" ht="18.75" x14ac:dyDescent="0.2">
      <c r="A43" s="242"/>
      <c r="B43" s="233"/>
      <c r="C43" s="239"/>
      <c r="D43" s="239"/>
      <c r="E43" s="236"/>
      <c r="F43" s="183">
        <v>126</v>
      </c>
    </row>
    <row r="44" spans="1:6" ht="18.75" x14ac:dyDescent="0.2">
      <c r="A44" s="243"/>
      <c r="B44" s="56" t="s">
        <v>5</v>
      </c>
      <c r="C44" s="159"/>
      <c r="D44" s="159"/>
      <c r="E44" s="159"/>
      <c r="F44" s="186">
        <f>SUM(F36:F43)</f>
        <v>10604</v>
      </c>
    </row>
    <row r="45" spans="1:6" ht="19.5" thickBot="1" x14ac:dyDescent="0.35">
      <c r="A45" s="187" t="s">
        <v>9</v>
      </c>
      <c r="B45" s="188"/>
      <c r="C45" s="232"/>
      <c r="D45" s="232"/>
      <c r="E45" s="232"/>
      <c r="F45" s="189">
        <f>F15+F21+F24+F27+F31+F33+F35+F44</f>
        <v>41236.46</v>
      </c>
    </row>
  </sheetData>
  <mergeCells count="42">
    <mergeCell ref="A2:F2"/>
    <mergeCell ref="A4:A15"/>
    <mergeCell ref="B4:B14"/>
    <mergeCell ref="C4:C6"/>
    <mergeCell ref="D4:D7"/>
    <mergeCell ref="E5:E6"/>
    <mergeCell ref="C7:C14"/>
    <mergeCell ref="D8:D9"/>
    <mergeCell ref="E8:E9"/>
    <mergeCell ref="D11:D14"/>
    <mergeCell ref="E11:E14"/>
    <mergeCell ref="C15:E15"/>
    <mergeCell ref="A16:A21"/>
    <mergeCell ref="B16:B18"/>
    <mergeCell ref="C16:C20"/>
    <mergeCell ref="D16:D20"/>
    <mergeCell ref="C21:E21"/>
    <mergeCell ref="A22:A24"/>
    <mergeCell ref="B22:B23"/>
    <mergeCell ref="C22:C23"/>
    <mergeCell ref="D22:D23"/>
    <mergeCell ref="C24:E24"/>
    <mergeCell ref="D28:D30"/>
    <mergeCell ref="E28:E30"/>
    <mergeCell ref="A36:A44"/>
    <mergeCell ref="A25:A27"/>
    <mergeCell ref="B25:B26"/>
    <mergeCell ref="C25:C26"/>
    <mergeCell ref="D25:D26"/>
    <mergeCell ref="E25:E26"/>
    <mergeCell ref="A32:A33"/>
    <mergeCell ref="A34:A35"/>
    <mergeCell ref="A28:A31"/>
    <mergeCell ref="B28:B30"/>
    <mergeCell ref="C28:C30"/>
    <mergeCell ref="C45:E45"/>
    <mergeCell ref="B36:B43"/>
    <mergeCell ref="E36:E38"/>
    <mergeCell ref="E40:E41"/>
    <mergeCell ref="E42:E43"/>
    <mergeCell ref="C36:C43"/>
    <mergeCell ref="D36:D43"/>
  </mergeCells>
  <printOptions horizontalCentered="1" verticalCentered="1"/>
  <pageMargins left="0" right="0" top="0" bottom="0" header="0" footer="0"/>
  <pageSetup paperSize="9" scale="43" fitToHeight="2" orientation="portrait" r:id="rId1"/>
  <ignoredErrors>
    <ignoredError sqref="D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51"/>
  <sheetViews>
    <sheetView zoomScale="70" zoomScaleNormal="70" workbookViewId="0">
      <pane xSplit="1" ySplit="4" topLeftCell="B5" activePane="bottomRight" state="frozen"/>
      <selection activeCell="I3" sqref="I3"/>
      <selection pane="topRight" activeCell="I3" sqref="I3"/>
      <selection pane="bottomLeft" activeCell="I3" sqref="I3"/>
      <selection pane="bottomRight" activeCell="I3" sqref="I3"/>
    </sheetView>
  </sheetViews>
  <sheetFormatPr defaultColWidth="9.140625" defaultRowHeight="14.25" x14ac:dyDescent="0.2"/>
  <cols>
    <col min="1" max="1" width="54.7109375" style="67" customWidth="1"/>
    <col min="2" max="2" width="20.42578125" style="67" customWidth="1"/>
    <col min="3" max="3" width="23.5703125" style="67" customWidth="1"/>
    <col min="4" max="4" width="23.5703125" style="67" hidden="1" customWidth="1"/>
    <col min="5" max="5" width="21.28515625" style="67" customWidth="1"/>
    <col min="6" max="6" width="20.42578125" style="67" customWidth="1"/>
    <col min="7" max="7" width="31.42578125" style="67" bestFit="1" customWidth="1"/>
    <col min="8" max="16384" width="9.140625" style="67"/>
  </cols>
  <sheetData>
    <row r="1" spans="1:7" ht="15.75" x14ac:dyDescent="0.25">
      <c r="G1" s="68" t="s">
        <v>96</v>
      </c>
    </row>
    <row r="2" spans="1:7" ht="39.75" customHeight="1" x14ac:dyDescent="0.2">
      <c r="A2" s="260" t="s">
        <v>274</v>
      </c>
      <c r="B2" s="261"/>
      <c r="C2" s="261"/>
      <c r="D2" s="261"/>
      <c r="E2" s="261"/>
      <c r="F2" s="261"/>
      <c r="G2" s="262"/>
    </row>
    <row r="3" spans="1:7" ht="35.450000000000003" customHeight="1" x14ac:dyDescent="0.2">
      <c r="A3" s="263" t="s">
        <v>42</v>
      </c>
      <c r="B3" s="265" t="s">
        <v>56</v>
      </c>
      <c r="C3" s="265" t="s">
        <v>89</v>
      </c>
      <c r="D3" s="266" t="s">
        <v>342</v>
      </c>
      <c r="E3" s="265" t="s">
        <v>54</v>
      </c>
      <c r="F3" s="265" t="s">
        <v>43</v>
      </c>
      <c r="G3" s="265" t="s">
        <v>5</v>
      </c>
    </row>
    <row r="4" spans="1:7" ht="24" customHeight="1" x14ac:dyDescent="0.2">
      <c r="A4" s="264"/>
      <c r="B4" s="219"/>
      <c r="C4" s="219"/>
      <c r="D4" s="267"/>
      <c r="E4" s="219"/>
      <c r="F4" s="219"/>
      <c r="G4" s="219"/>
    </row>
    <row r="5" spans="1:7" s="69" customFormat="1" ht="24.95" customHeight="1" x14ac:dyDescent="0.4">
      <c r="A5" s="29" t="s">
        <v>44</v>
      </c>
      <c r="B5" s="30"/>
      <c r="C5" s="30">
        <v>202</v>
      </c>
      <c r="D5" s="97">
        <v>202</v>
      </c>
      <c r="E5" s="30">
        <v>12000</v>
      </c>
      <c r="F5" s="30"/>
      <c r="G5" s="31">
        <f>B5+C5+E5+F5</f>
        <v>12202</v>
      </c>
    </row>
    <row r="6" spans="1:7" s="69" customFormat="1" ht="24.95" customHeight="1" x14ac:dyDescent="0.4">
      <c r="A6" s="29" t="s">
        <v>46</v>
      </c>
      <c r="B6" s="30"/>
      <c r="C6" s="30"/>
      <c r="D6" s="97"/>
      <c r="E6" s="30">
        <v>10000</v>
      </c>
      <c r="F6" s="30"/>
      <c r="G6" s="31">
        <f t="shared" ref="G6:G33" si="0">B6+C6+E6+F6</f>
        <v>10000</v>
      </c>
    </row>
    <row r="7" spans="1:7" s="69" customFormat="1" ht="24.95" customHeight="1" x14ac:dyDescent="0.4">
      <c r="A7" s="29" t="s">
        <v>7</v>
      </c>
      <c r="B7" s="30"/>
      <c r="C7" s="30"/>
      <c r="D7" s="97"/>
      <c r="E7" s="30">
        <v>13000</v>
      </c>
      <c r="F7" s="30"/>
      <c r="G7" s="31">
        <f t="shared" si="0"/>
        <v>13000</v>
      </c>
    </row>
    <row r="8" spans="1:7" s="69" customFormat="1" ht="24.95" customHeight="1" x14ac:dyDescent="0.4">
      <c r="A8" s="29" t="s">
        <v>27</v>
      </c>
      <c r="B8" s="30"/>
      <c r="C8" s="30"/>
      <c r="D8" s="97"/>
      <c r="E8" s="30">
        <v>9000</v>
      </c>
      <c r="F8" s="30"/>
      <c r="G8" s="31">
        <f t="shared" si="0"/>
        <v>9000</v>
      </c>
    </row>
    <row r="9" spans="1:7" s="69" customFormat="1" ht="24.95" customHeight="1" x14ac:dyDescent="0.4">
      <c r="A9" s="29" t="s">
        <v>58</v>
      </c>
      <c r="B9" s="30"/>
      <c r="C9" s="30">
        <v>7420</v>
      </c>
      <c r="D9" s="97">
        <v>7420</v>
      </c>
      <c r="E9" s="30">
        <v>8000</v>
      </c>
      <c r="F9" s="30"/>
      <c r="G9" s="31">
        <f t="shared" si="0"/>
        <v>15420</v>
      </c>
    </row>
    <row r="10" spans="1:7" s="69" customFormat="1" ht="24.95" customHeight="1" x14ac:dyDescent="0.4">
      <c r="A10" s="29" t="s">
        <v>35</v>
      </c>
      <c r="B10" s="30"/>
      <c r="C10" s="30"/>
      <c r="D10" s="97"/>
      <c r="E10" s="30">
        <v>4000</v>
      </c>
      <c r="F10" s="30"/>
      <c r="G10" s="31">
        <f t="shared" si="0"/>
        <v>4000</v>
      </c>
    </row>
    <row r="11" spans="1:7" s="69" customFormat="1" ht="24.95" customHeight="1" x14ac:dyDescent="0.4">
      <c r="A11" s="29" t="s">
        <v>28</v>
      </c>
      <c r="B11" s="30"/>
      <c r="C11" s="30"/>
      <c r="D11" s="97"/>
      <c r="E11" s="30">
        <v>9000</v>
      </c>
      <c r="F11" s="30"/>
      <c r="G11" s="31">
        <f t="shared" si="0"/>
        <v>9000</v>
      </c>
    </row>
    <row r="12" spans="1:7" s="69" customFormat="1" ht="24.95" customHeight="1" x14ac:dyDescent="0.4">
      <c r="A12" s="29" t="s">
        <v>57</v>
      </c>
      <c r="B12" s="30"/>
      <c r="C12" s="30"/>
      <c r="D12" s="97"/>
      <c r="E12" s="30">
        <v>2500</v>
      </c>
      <c r="F12" s="30"/>
      <c r="G12" s="31">
        <f t="shared" si="0"/>
        <v>2500</v>
      </c>
    </row>
    <row r="13" spans="1:7" s="69" customFormat="1" ht="24.95" customHeight="1" x14ac:dyDescent="0.4">
      <c r="A13" s="29" t="s">
        <v>45</v>
      </c>
      <c r="B13" s="30"/>
      <c r="C13" s="30"/>
      <c r="D13" s="97"/>
      <c r="E13" s="30">
        <v>800</v>
      </c>
      <c r="F13" s="30"/>
      <c r="G13" s="31">
        <f t="shared" si="0"/>
        <v>800</v>
      </c>
    </row>
    <row r="14" spans="1:7" s="69" customFormat="1" ht="24.95" customHeight="1" x14ac:dyDescent="0.4">
      <c r="A14" s="29" t="s">
        <v>61</v>
      </c>
      <c r="B14" s="30"/>
      <c r="C14" s="30">
        <v>11005</v>
      </c>
      <c r="D14" s="97">
        <v>11005</v>
      </c>
      <c r="E14" s="30"/>
      <c r="F14" s="30"/>
      <c r="G14" s="31">
        <f t="shared" si="0"/>
        <v>11005</v>
      </c>
    </row>
    <row r="15" spans="1:7" s="69" customFormat="1" ht="24.95" customHeight="1" x14ac:dyDescent="0.4">
      <c r="A15" s="29" t="s">
        <v>275</v>
      </c>
      <c r="B15" s="30"/>
      <c r="C15" s="30"/>
      <c r="D15" s="97"/>
      <c r="E15" s="30"/>
      <c r="F15" s="30">
        <v>1200</v>
      </c>
      <c r="G15" s="31">
        <f t="shared" si="0"/>
        <v>1200</v>
      </c>
    </row>
    <row r="16" spans="1:7" s="69" customFormat="1" ht="24.95" customHeight="1" x14ac:dyDescent="0.4">
      <c r="A16" s="29" t="s">
        <v>14</v>
      </c>
      <c r="B16" s="30">
        <v>911</v>
      </c>
      <c r="C16" s="30">
        <v>3524</v>
      </c>
      <c r="D16" s="97">
        <v>3524</v>
      </c>
      <c r="E16" s="30"/>
      <c r="F16" s="30"/>
      <c r="G16" s="31">
        <f t="shared" si="0"/>
        <v>4435</v>
      </c>
    </row>
    <row r="17" spans="1:7" s="69" customFormat="1" ht="24.95" customHeight="1" x14ac:dyDescent="0.4">
      <c r="A17" s="29" t="s">
        <v>32</v>
      </c>
      <c r="B17" s="30"/>
      <c r="C17" s="30"/>
      <c r="D17" s="97"/>
      <c r="E17" s="30">
        <v>1500</v>
      </c>
      <c r="F17" s="30"/>
      <c r="G17" s="31">
        <f t="shared" si="0"/>
        <v>1500</v>
      </c>
    </row>
    <row r="18" spans="1:7" s="69" customFormat="1" ht="24.95" customHeight="1" x14ac:dyDescent="0.4">
      <c r="A18" s="29" t="s">
        <v>39</v>
      </c>
      <c r="B18" s="30"/>
      <c r="C18" s="30"/>
      <c r="D18" s="97"/>
      <c r="E18" s="30"/>
      <c r="F18" s="30">
        <v>6150</v>
      </c>
      <c r="G18" s="31">
        <f t="shared" si="0"/>
        <v>6150</v>
      </c>
    </row>
    <row r="19" spans="1:7" s="69" customFormat="1" ht="24.95" customHeight="1" x14ac:dyDescent="0.4">
      <c r="A19" s="29" t="s">
        <v>15</v>
      </c>
      <c r="B19" s="30"/>
      <c r="C19" s="30">
        <v>188</v>
      </c>
      <c r="D19" s="97">
        <v>188</v>
      </c>
      <c r="E19" s="30">
        <v>2000</v>
      </c>
      <c r="F19" s="30"/>
      <c r="G19" s="31">
        <f t="shared" si="0"/>
        <v>2188</v>
      </c>
    </row>
    <row r="20" spans="1:7" s="69" customFormat="1" ht="24.95" customHeight="1" x14ac:dyDescent="0.4">
      <c r="A20" s="29" t="s">
        <v>88</v>
      </c>
      <c r="B20" s="30"/>
      <c r="C20" s="30"/>
      <c r="D20" s="97"/>
      <c r="E20" s="30">
        <v>110</v>
      </c>
      <c r="F20" s="30"/>
      <c r="G20" s="31">
        <f t="shared" si="0"/>
        <v>110</v>
      </c>
    </row>
    <row r="21" spans="1:7" s="69" customFormat="1" ht="21" customHeight="1" x14ac:dyDescent="0.4">
      <c r="A21" s="29" t="s">
        <v>25</v>
      </c>
      <c r="B21" s="30"/>
      <c r="C21" s="30"/>
      <c r="D21" s="97"/>
      <c r="E21" s="30"/>
      <c r="F21" s="30">
        <v>15000</v>
      </c>
      <c r="G21" s="31">
        <f t="shared" si="0"/>
        <v>15000</v>
      </c>
    </row>
    <row r="22" spans="1:7" s="69" customFormat="1" ht="24.95" customHeight="1" x14ac:dyDescent="0.4">
      <c r="A22" s="29" t="s">
        <v>16</v>
      </c>
      <c r="B22" s="30"/>
      <c r="C22" s="30">
        <v>2734</v>
      </c>
      <c r="D22" s="97">
        <v>2426</v>
      </c>
      <c r="E22" s="30">
        <v>2000</v>
      </c>
      <c r="F22" s="30"/>
      <c r="G22" s="31">
        <f t="shared" si="0"/>
        <v>4734</v>
      </c>
    </row>
    <row r="23" spans="1:7" s="69" customFormat="1" ht="24.95" customHeight="1" x14ac:dyDescent="0.4">
      <c r="A23" s="29" t="s">
        <v>47</v>
      </c>
      <c r="B23" s="30"/>
      <c r="C23" s="30">
        <v>980</v>
      </c>
      <c r="D23" s="97">
        <v>980</v>
      </c>
      <c r="E23" s="30">
        <v>1500</v>
      </c>
      <c r="F23" s="30"/>
      <c r="G23" s="31">
        <f t="shared" si="0"/>
        <v>2480</v>
      </c>
    </row>
    <row r="24" spans="1:7" s="69" customFormat="1" ht="24.95" customHeight="1" x14ac:dyDescent="0.4">
      <c r="A24" s="29" t="s">
        <v>12</v>
      </c>
      <c r="B24" s="30"/>
      <c r="C24" s="30"/>
      <c r="D24" s="97"/>
      <c r="E24" s="30">
        <v>2500</v>
      </c>
      <c r="F24" s="30"/>
      <c r="G24" s="31">
        <f t="shared" si="0"/>
        <v>2500</v>
      </c>
    </row>
    <row r="25" spans="1:7" s="69" customFormat="1" ht="24.95" customHeight="1" x14ac:dyDescent="0.4">
      <c r="A25" s="29" t="s">
        <v>18</v>
      </c>
      <c r="B25" s="30">
        <v>2039</v>
      </c>
      <c r="C25" s="30">
        <v>4000</v>
      </c>
      <c r="D25" s="97">
        <v>4000</v>
      </c>
      <c r="E25" s="30">
        <v>4000</v>
      </c>
      <c r="F25" s="30"/>
      <c r="G25" s="31">
        <f t="shared" si="0"/>
        <v>10039</v>
      </c>
    </row>
    <row r="26" spans="1:7" s="69" customFormat="1" ht="24.95" customHeight="1" x14ac:dyDescent="0.4">
      <c r="A26" s="29" t="s">
        <v>19</v>
      </c>
      <c r="B26" s="30">
        <v>410</v>
      </c>
      <c r="C26" s="30">
        <v>12297</v>
      </c>
      <c r="D26" s="97">
        <v>12298</v>
      </c>
      <c r="E26" s="30">
        <v>7500</v>
      </c>
      <c r="F26" s="30"/>
      <c r="G26" s="31">
        <f t="shared" si="0"/>
        <v>20207</v>
      </c>
    </row>
    <row r="27" spans="1:7" s="69" customFormat="1" ht="24.95" customHeight="1" x14ac:dyDescent="0.4">
      <c r="A27" s="29" t="s">
        <v>38</v>
      </c>
      <c r="B27" s="30"/>
      <c r="C27" s="30"/>
      <c r="D27" s="97"/>
      <c r="E27" s="30"/>
      <c r="F27" s="30">
        <v>1600</v>
      </c>
      <c r="G27" s="31">
        <f t="shared" si="0"/>
        <v>1600</v>
      </c>
    </row>
    <row r="28" spans="1:7" s="69" customFormat="1" ht="24.95" customHeight="1" x14ac:dyDescent="0.4">
      <c r="A28" s="29" t="s">
        <v>48</v>
      </c>
      <c r="B28" s="30">
        <v>945</v>
      </c>
      <c r="C28" s="30">
        <v>1434</v>
      </c>
      <c r="D28" s="97">
        <v>1434</v>
      </c>
      <c r="E28" s="30">
        <v>10000</v>
      </c>
      <c r="F28" s="30"/>
      <c r="G28" s="31">
        <f t="shared" si="0"/>
        <v>12379</v>
      </c>
    </row>
    <row r="29" spans="1:7" s="69" customFormat="1" ht="24.95" customHeight="1" x14ac:dyDescent="0.4">
      <c r="A29" s="29" t="s">
        <v>21</v>
      </c>
      <c r="B29" s="30">
        <v>664</v>
      </c>
      <c r="C29" s="30"/>
      <c r="D29" s="97"/>
      <c r="E29" s="30"/>
      <c r="F29" s="30">
        <v>6140</v>
      </c>
      <c r="G29" s="31">
        <f t="shared" si="0"/>
        <v>6804</v>
      </c>
    </row>
    <row r="30" spans="1:7" s="69" customFormat="1" ht="24.95" customHeight="1" x14ac:dyDescent="0.4">
      <c r="A30" s="29" t="s">
        <v>22</v>
      </c>
      <c r="B30" s="30"/>
      <c r="C30" s="30">
        <v>829</v>
      </c>
      <c r="D30" s="97">
        <v>642</v>
      </c>
      <c r="E30" s="30">
        <v>5000</v>
      </c>
      <c r="F30" s="30"/>
      <c r="G30" s="31">
        <f t="shared" si="0"/>
        <v>5829</v>
      </c>
    </row>
    <row r="31" spans="1:7" s="69" customFormat="1" ht="24.95" customHeight="1" x14ac:dyDescent="0.4">
      <c r="A31" s="29" t="s">
        <v>11</v>
      </c>
      <c r="B31" s="30"/>
      <c r="C31" s="30"/>
      <c r="D31" s="97"/>
      <c r="E31" s="30"/>
      <c r="F31" s="30">
        <v>7500</v>
      </c>
      <c r="G31" s="31">
        <f t="shared" si="0"/>
        <v>7500</v>
      </c>
    </row>
    <row r="32" spans="1:7" s="69" customFormat="1" ht="24.95" customHeight="1" x14ac:dyDescent="0.4">
      <c r="A32" s="29" t="s">
        <v>40</v>
      </c>
      <c r="B32" s="30"/>
      <c r="C32" s="30"/>
      <c r="D32" s="97"/>
      <c r="E32" s="30"/>
      <c r="F32" s="30">
        <v>600</v>
      </c>
      <c r="G32" s="31">
        <f t="shared" si="0"/>
        <v>600</v>
      </c>
    </row>
    <row r="33" spans="1:7" s="69" customFormat="1" ht="24.95" customHeight="1" x14ac:dyDescent="0.4">
      <c r="A33" s="29" t="s">
        <v>23</v>
      </c>
      <c r="B33" s="30">
        <v>54</v>
      </c>
      <c r="C33" s="30">
        <v>5588</v>
      </c>
      <c r="D33" s="97">
        <v>5896</v>
      </c>
      <c r="E33" s="30"/>
      <c r="F33" s="30"/>
      <c r="G33" s="31">
        <f t="shared" si="0"/>
        <v>5642</v>
      </c>
    </row>
    <row r="34" spans="1:7" ht="23.45" customHeight="1" x14ac:dyDescent="0.3">
      <c r="A34" s="42" t="s">
        <v>36</v>
      </c>
      <c r="B34" s="32">
        <f t="shared" ref="B34:G34" si="1">SUM(B5:B33)</f>
        <v>5023</v>
      </c>
      <c r="C34" s="32">
        <f>SUM(C5:C33)</f>
        <v>50201</v>
      </c>
      <c r="D34" s="32">
        <f t="shared" si="1"/>
        <v>50015</v>
      </c>
      <c r="E34" s="32">
        <f t="shared" si="1"/>
        <v>104410</v>
      </c>
      <c r="F34" s="32">
        <f t="shared" si="1"/>
        <v>38190</v>
      </c>
      <c r="G34" s="32">
        <f t="shared" si="1"/>
        <v>197824</v>
      </c>
    </row>
    <row r="35" spans="1:7" ht="30" customHeight="1" x14ac:dyDescent="0.2">
      <c r="A35" s="259" t="s">
        <v>55</v>
      </c>
      <c r="B35" s="259"/>
      <c r="C35" s="259"/>
      <c r="D35" s="259"/>
      <c r="E35" s="259"/>
      <c r="F35" s="259"/>
      <c r="G35" s="259"/>
    </row>
    <row r="36" spans="1:7" ht="24" customHeight="1" x14ac:dyDescent="0.25">
      <c r="A36" s="33"/>
      <c r="B36" s="33"/>
      <c r="C36" s="33"/>
      <c r="D36" s="33"/>
      <c r="E36" s="33"/>
      <c r="F36" s="33"/>
      <c r="G36" s="33"/>
    </row>
    <row r="37" spans="1:7" ht="45" customHeight="1" x14ac:dyDescent="0.25">
      <c r="A37" s="260" t="s">
        <v>276</v>
      </c>
      <c r="B37" s="261"/>
      <c r="C37" s="261"/>
      <c r="D37" s="261"/>
      <c r="E37" s="262"/>
      <c r="F37" s="33"/>
      <c r="G37" s="33"/>
    </row>
    <row r="38" spans="1:7" ht="24" customHeight="1" x14ac:dyDescent="0.25">
      <c r="A38" s="26" t="s">
        <v>277</v>
      </c>
      <c r="B38" s="251">
        <v>800</v>
      </c>
      <c r="C38" s="252"/>
      <c r="D38" s="252"/>
      <c r="E38" s="253"/>
      <c r="F38" s="33"/>
      <c r="G38" s="34"/>
    </row>
    <row r="39" spans="1:7" ht="24" customHeight="1" x14ac:dyDescent="0.25">
      <c r="A39" s="26" t="s">
        <v>39</v>
      </c>
      <c r="B39" s="251">
        <v>6000</v>
      </c>
      <c r="C39" s="252"/>
      <c r="D39" s="252"/>
      <c r="E39" s="253"/>
      <c r="F39" s="33"/>
      <c r="G39" s="33"/>
    </row>
    <row r="40" spans="1:7" ht="24" customHeight="1" x14ac:dyDescent="0.3">
      <c r="A40" s="26" t="s">
        <v>15</v>
      </c>
      <c r="B40" s="251">
        <v>3000</v>
      </c>
      <c r="C40" s="252"/>
      <c r="D40" s="252"/>
      <c r="E40" s="253"/>
      <c r="F40" s="10"/>
      <c r="G40" s="33"/>
    </row>
    <row r="41" spans="1:7" ht="24" customHeight="1" x14ac:dyDescent="0.3">
      <c r="A41" s="26" t="s">
        <v>21</v>
      </c>
      <c r="B41" s="251">
        <v>6000</v>
      </c>
      <c r="C41" s="252"/>
      <c r="D41" s="252"/>
      <c r="E41" s="253"/>
      <c r="F41" s="10"/>
      <c r="G41" s="33"/>
    </row>
    <row r="42" spans="1:7" ht="24" customHeight="1" x14ac:dyDescent="0.3">
      <c r="A42" s="26" t="s">
        <v>22</v>
      </c>
      <c r="B42" s="251">
        <v>7500</v>
      </c>
      <c r="C42" s="252"/>
      <c r="D42" s="252"/>
      <c r="E42" s="253"/>
      <c r="F42" s="10"/>
      <c r="G42" s="33"/>
    </row>
    <row r="43" spans="1:7" ht="24" customHeight="1" x14ac:dyDescent="0.3">
      <c r="A43" s="26" t="s">
        <v>278</v>
      </c>
      <c r="B43" s="251">
        <v>7500</v>
      </c>
      <c r="C43" s="252"/>
      <c r="D43" s="252"/>
      <c r="E43" s="253"/>
      <c r="F43" s="10"/>
      <c r="G43" s="33"/>
    </row>
    <row r="44" spans="1:7" ht="24" customHeight="1" x14ac:dyDescent="0.3">
      <c r="A44" s="26" t="s">
        <v>19</v>
      </c>
      <c r="B44" s="251">
        <v>5000</v>
      </c>
      <c r="C44" s="252"/>
      <c r="D44" s="252"/>
      <c r="E44" s="253"/>
      <c r="F44" s="10"/>
      <c r="G44" s="33"/>
    </row>
    <row r="45" spans="1:7" ht="24" customHeight="1" x14ac:dyDescent="0.3">
      <c r="A45" s="26" t="s">
        <v>38</v>
      </c>
      <c r="B45" s="251">
        <v>2000</v>
      </c>
      <c r="C45" s="252"/>
      <c r="D45" s="252"/>
      <c r="E45" s="253"/>
      <c r="F45" s="10"/>
      <c r="G45" s="33"/>
    </row>
    <row r="46" spans="1:7" ht="24" customHeight="1" x14ac:dyDescent="0.3">
      <c r="A46" s="26" t="s">
        <v>381</v>
      </c>
      <c r="B46" s="251">
        <v>10000</v>
      </c>
      <c r="C46" s="252"/>
      <c r="D46" s="252"/>
      <c r="E46" s="253"/>
      <c r="F46" s="10"/>
      <c r="G46" s="33"/>
    </row>
    <row r="47" spans="1:7" ht="24" customHeight="1" x14ac:dyDescent="0.3">
      <c r="A47" s="26" t="s">
        <v>23</v>
      </c>
      <c r="B47" s="251">
        <v>7500</v>
      </c>
      <c r="C47" s="252"/>
      <c r="D47" s="252"/>
      <c r="E47" s="253"/>
      <c r="F47" s="10"/>
      <c r="G47" s="33"/>
    </row>
    <row r="48" spans="1:7" ht="26.45" customHeight="1" x14ac:dyDescent="0.3">
      <c r="A48" s="41" t="s">
        <v>36</v>
      </c>
      <c r="B48" s="254">
        <f>SUM(B38:E47)</f>
        <v>55300</v>
      </c>
      <c r="C48" s="255"/>
      <c r="D48" s="255"/>
      <c r="E48" s="256"/>
      <c r="F48" s="10"/>
      <c r="G48" s="33"/>
    </row>
    <row r="49" spans="1:7" ht="26.25" customHeight="1" x14ac:dyDescent="0.3">
      <c r="A49" s="257" t="s">
        <v>380</v>
      </c>
      <c r="B49" s="258"/>
      <c r="C49" s="258"/>
      <c r="D49" s="258"/>
      <c r="E49" s="258"/>
      <c r="F49" s="10"/>
      <c r="G49" s="33"/>
    </row>
    <row r="50" spans="1:7" ht="22.9" customHeight="1" x14ac:dyDescent="0.3">
      <c r="F50" s="10"/>
      <c r="G50" s="33"/>
    </row>
    <row r="51" spans="1:7" ht="27.6" customHeight="1" x14ac:dyDescent="0.25">
      <c r="F51" s="33"/>
      <c r="G51" s="33"/>
    </row>
  </sheetData>
  <mergeCells count="22">
    <mergeCell ref="A2:G2"/>
    <mergeCell ref="A3:A4"/>
    <mergeCell ref="B3:B4"/>
    <mergeCell ref="C3:C4"/>
    <mergeCell ref="E3:E4"/>
    <mergeCell ref="F3:F4"/>
    <mergeCell ref="G3:G4"/>
    <mergeCell ref="D3:D4"/>
    <mergeCell ref="B46:E46"/>
    <mergeCell ref="B47:E47"/>
    <mergeCell ref="B48:E48"/>
    <mergeCell ref="A49:E49"/>
    <mergeCell ref="A35:G35"/>
    <mergeCell ref="A37:E37"/>
    <mergeCell ref="B38:E38"/>
    <mergeCell ref="B39:E39"/>
    <mergeCell ref="B40:E40"/>
    <mergeCell ref="B41:E41"/>
    <mergeCell ref="B42:E42"/>
    <mergeCell ref="B43:E43"/>
    <mergeCell ref="B44:E44"/>
    <mergeCell ref="B45:E45"/>
  </mergeCells>
  <printOptions horizontalCentered="1"/>
  <pageMargins left="0" right="0" top="1.1417322834645669" bottom="0" header="0.31496062992125984" footer="0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Normal="100" workbookViewId="0">
      <selection activeCell="I3" sqref="I3"/>
    </sheetView>
  </sheetViews>
  <sheetFormatPr defaultColWidth="8.85546875" defaultRowHeight="15" x14ac:dyDescent="0.25"/>
  <cols>
    <col min="1" max="1" width="19.140625" style="58" customWidth="1"/>
    <col min="2" max="2" width="80.85546875" style="63" customWidth="1"/>
    <col min="3" max="3" width="21.7109375" style="65" customWidth="1"/>
    <col min="4" max="4" width="9.42578125" style="65" bestFit="1" customWidth="1"/>
    <col min="5" max="5" width="11.140625" style="66" customWidth="1"/>
    <col min="6" max="16384" width="8.85546875" style="59"/>
  </cols>
  <sheetData>
    <row r="1" spans="1:5" ht="18.75" x14ac:dyDescent="0.3">
      <c r="A1" s="53"/>
      <c r="B1" s="53"/>
      <c r="C1" s="54"/>
      <c r="D1" s="53"/>
      <c r="E1" s="52" t="s">
        <v>97</v>
      </c>
    </row>
    <row r="2" spans="1:5" ht="17.45" customHeight="1" x14ac:dyDescent="0.25">
      <c r="A2" s="272" t="s">
        <v>302</v>
      </c>
      <c r="B2" s="273"/>
      <c r="C2" s="273"/>
      <c r="D2" s="273"/>
      <c r="E2" s="273"/>
    </row>
    <row r="3" spans="1:5" ht="63" x14ac:dyDescent="0.25">
      <c r="A3" s="194" t="s">
        <v>29</v>
      </c>
      <c r="B3" s="194" t="s">
        <v>303</v>
      </c>
      <c r="C3" s="194" t="s">
        <v>279</v>
      </c>
      <c r="D3" s="194" t="s">
        <v>3</v>
      </c>
      <c r="E3" s="194" t="s">
        <v>118</v>
      </c>
    </row>
    <row r="4" spans="1:5" ht="15.75" x14ac:dyDescent="0.25">
      <c r="A4" s="269" t="s">
        <v>128</v>
      </c>
      <c r="B4" s="269" t="s">
        <v>129</v>
      </c>
      <c r="C4" s="60" t="s">
        <v>285</v>
      </c>
      <c r="D4" s="50" t="s">
        <v>280</v>
      </c>
      <c r="E4" s="195">
        <v>80</v>
      </c>
    </row>
    <row r="5" spans="1:5" ht="15.75" x14ac:dyDescent="0.25">
      <c r="A5" s="270"/>
      <c r="B5" s="271"/>
      <c r="C5" s="60" t="s">
        <v>286</v>
      </c>
      <c r="D5" s="50" t="s">
        <v>280</v>
      </c>
      <c r="E5" s="195">
        <v>6450</v>
      </c>
    </row>
    <row r="6" spans="1:5" ht="15.75" x14ac:dyDescent="0.25">
      <c r="A6" s="271"/>
      <c r="B6" s="71" t="s">
        <v>5</v>
      </c>
      <c r="C6" s="60"/>
      <c r="D6" s="50"/>
      <c r="E6" s="196">
        <f>SUM(E4:E5)</f>
        <v>6530</v>
      </c>
    </row>
    <row r="7" spans="1:5" ht="15.75" x14ac:dyDescent="0.25">
      <c r="A7" s="269" t="s">
        <v>62</v>
      </c>
      <c r="B7" s="70" t="s">
        <v>134</v>
      </c>
      <c r="C7" s="60" t="s">
        <v>290</v>
      </c>
      <c r="D7" s="50" t="s">
        <v>280</v>
      </c>
      <c r="E7" s="195">
        <v>14631</v>
      </c>
    </row>
    <row r="8" spans="1:5" ht="15.75" x14ac:dyDescent="0.25">
      <c r="A8" s="271"/>
      <c r="B8" s="71" t="s">
        <v>5</v>
      </c>
      <c r="C8" s="60"/>
      <c r="D8" s="50"/>
      <c r="E8" s="196">
        <f>SUM(E7:E7)</f>
        <v>14631</v>
      </c>
    </row>
    <row r="9" spans="1:5" ht="15.75" x14ac:dyDescent="0.25">
      <c r="A9" s="270" t="s">
        <v>7</v>
      </c>
      <c r="B9" s="308" t="s">
        <v>149</v>
      </c>
      <c r="C9" s="60" t="s">
        <v>284</v>
      </c>
      <c r="D9" s="50" t="s">
        <v>280</v>
      </c>
      <c r="E9" s="195">
        <v>1128</v>
      </c>
    </row>
    <row r="10" spans="1:5" ht="15.75" x14ac:dyDescent="0.25">
      <c r="A10" s="270"/>
      <c r="B10" s="193" t="s">
        <v>291</v>
      </c>
      <c r="C10" s="60" t="s">
        <v>292</v>
      </c>
      <c r="D10" s="50" t="s">
        <v>280</v>
      </c>
      <c r="E10" s="195">
        <v>50737</v>
      </c>
    </row>
    <row r="11" spans="1:5" ht="15.75" x14ac:dyDescent="0.25">
      <c r="A11" s="270"/>
      <c r="B11" s="193" t="s">
        <v>297</v>
      </c>
      <c r="C11" s="60" t="s">
        <v>298</v>
      </c>
      <c r="D11" s="50" t="s">
        <v>280</v>
      </c>
      <c r="E11" s="195">
        <v>16857</v>
      </c>
    </row>
    <row r="12" spans="1:5" ht="15.75" x14ac:dyDescent="0.25">
      <c r="A12" s="270"/>
      <c r="B12" s="197" t="s">
        <v>397</v>
      </c>
      <c r="C12" s="60" t="s">
        <v>284</v>
      </c>
      <c r="D12" s="50">
        <v>2411</v>
      </c>
      <c r="E12" s="195">
        <v>17275</v>
      </c>
    </row>
    <row r="13" spans="1:5" ht="15.75" x14ac:dyDescent="0.25">
      <c r="A13" s="271"/>
      <c r="B13" s="71" t="s">
        <v>5</v>
      </c>
      <c r="C13" s="60"/>
      <c r="D13" s="50"/>
      <c r="E13" s="196">
        <f>SUM(E9:E12)</f>
        <v>85997</v>
      </c>
    </row>
    <row r="14" spans="1:5" ht="15.75" x14ac:dyDescent="0.25">
      <c r="A14" s="270" t="s">
        <v>26</v>
      </c>
      <c r="B14" s="70" t="s">
        <v>282</v>
      </c>
      <c r="C14" s="60" t="s">
        <v>283</v>
      </c>
      <c r="D14" s="50" t="s">
        <v>280</v>
      </c>
      <c r="E14" s="195">
        <v>30573</v>
      </c>
    </row>
    <row r="15" spans="1:5" ht="15.75" x14ac:dyDescent="0.25">
      <c r="A15" s="270"/>
      <c r="B15" s="269" t="s">
        <v>144</v>
      </c>
      <c r="C15" s="60" t="s">
        <v>295</v>
      </c>
      <c r="D15" s="50" t="s">
        <v>280</v>
      </c>
      <c r="E15" s="195">
        <v>11110</v>
      </c>
    </row>
    <row r="16" spans="1:5" ht="15.75" x14ac:dyDescent="0.25">
      <c r="A16" s="270"/>
      <c r="B16" s="271"/>
      <c r="C16" s="60" t="s">
        <v>296</v>
      </c>
      <c r="D16" s="50" t="s">
        <v>281</v>
      </c>
      <c r="E16" s="195">
        <v>103</v>
      </c>
    </row>
    <row r="17" spans="1:5" ht="15.75" x14ac:dyDescent="0.25">
      <c r="A17" s="270"/>
      <c r="B17" s="193" t="s">
        <v>299</v>
      </c>
      <c r="C17" s="60" t="s">
        <v>300</v>
      </c>
      <c r="D17" s="50" t="s">
        <v>280</v>
      </c>
      <c r="E17" s="195">
        <v>401</v>
      </c>
    </row>
    <row r="18" spans="1:5" ht="15.75" x14ac:dyDescent="0.25">
      <c r="A18" s="271"/>
      <c r="B18" s="71" t="s">
        <v>5</v>
      </c>
      <c r="C18" s="60"/>
      <c r="D18" s="50"/>
      <c r="E18" s="196">
        <f>SUM(E14:E17)</f>
        <v>42187</v>
      </c>
    </row>
    <row r="19" spans="1:5" ht="15.75" x14ac:dyDescent="0.25">
      <c r="A19" s="269" t="s">
        <v>28</v>
      </c>
      <c r="B19" s="269" t="s">
        <v>287</v>
      </c>
      <c r="C19" s="60" t="s">
        <v>288</v>
      </c>
      <c r="D19" s="50" t="s">
        <v>280</v>
      </c>
      <c r="E19" s="195">
        <v>22809</v>
      </c>
    </row>
    <row r="20" spans="1:5" ht="15.75" x14ac:dyDescent="0.25">
      <c r="A20" s="270"/>
      <c r="B20" s="271"/>
      <c r="C20" s="60" t="s">
        <v>289</v>
      </c>
      <c r="D20" s="50" t="s">
        <v>281</v>
      </c>
      <c r="E20" s="195">
        <v>2986</v>
      </c>
    </row>
    <row r="21" spans="1:5" ht="15.75" x14ac:dyDescent="0.25">
      <c r="A21" s="270"/>
      <c r="B21" s="269" t="s">
        <v>184</v>
      </c>
      <c r="C21" s="60" t="s">
        <v>293</v>
      </c>
      <c r="D21" s="50" t="s">
        <v>280</v>
      </c>
      <c r="E21" s="195">
        <v>24188</v>
      </c>
    </row>
    <row r="22" spans="1:5" ht="15.75" x14ac:dyDescent="0.25">
      <c r="A22" s="270"/>
      <c r="B22" s="271"/>
      <c r="C22" s="60" t="s">
        <v>294</v>
      </c>
      <c r="D22" s="50" t="s">
        <v>281</v>
      </c>
      <c r="E22" s="195">
        <v>1099</v>
      </c>
    </row>
    <row r="23" spans="1:5" ht="15.75" x14ac:dyDescent="0.25">
      <c r="A23" s="271"/>
      <c r="B23" s="71" t="s">
        <v>5</v>
      </c>
      <c r="C23" s="72"/>
      <c r="D23" s="51"/>
      <c r="E23" s="198">
        <f>SUM(E19:E22)</f>
        <v>51082</v>
      </c>
    </row>
    <row r="24" spans="1:5" ht="15.75" x14ac:dyDescent="0.25">
      <c r="A24" s="268" t="s">
        <v>9</v>
      </c>
      <c r="B24" s="268"/>
      <c r="C24" s="268"/>
      <c r="D24" s="199"/>
      <c r="E24" s="196">
        <f>E6+E8+E13+E18+E23</f>
        <v>200427</v>
      </c>
    </row>
    <row r="32" spans="1:5" x14ac:dyDescent="0.25">
      <c r="A32" s="59"/>
      <c r="B32" s="59"/>
      <c r="C32" s="59"/>
      <c r="D32" s="59"/>
      <c r="E32" s="59"/>
    </row>
    <row r="33" spans="1:5" x14ac:dyDescent="0.25">
      <c r="A33" s="59"/>
      <c r="B33" s="59"/>
      <c r="C33" s="59"/>
      <c r="D33" s="59"/>
      <c r="E33" s="59"/>
    </row>
    <row r="34" spans="1:5" x14ac:dyDescent="0.25">
      <c r="A34" s="59"/>
      <c r="B34" s="59"/>
      <c r="C34" s="59"/>
      <c r="D34" s="59"/>
      <c r="E34" s="59"/>
    </row>
    <row r="35" spans="1:5" x14ac:dyDescent="0.25">
      <c r="A35" s="59"/>
      <c r="B35" s="59"/>
      <c r="C35" s="59"/>
      <c r="D35" s="59"/>
      <c r="E35" s="59"/>
    </row>
  </sheetData>
  <mergeCells count="11">
    <mergeCell ref="A19:A23"/>
    <mergeCell ref="B19:B20"/>
    <mergeCell ref="B21:B22"/>
    <mergeCell ref="A24:C24"/>
    <mergeCell ref="A2:E2"/>
    <mergeCell ref="A4:A6"/>
    <mergeCell ref="B4:B5"/>
    <mergeCell ref="A7:A8"/>
    <mergeCell ref="A9:A13"/>
    <mergeCell ref="A14:A18"/>
    <mergeCell ref="B15:B16"/>
  </mergeCells>
  <pageMargins left="0.7" right="0.7" top="0.75" bottom="0.75" header="0.3" footer="0.3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36"/>
  <sheetViews>
    <sheetView zoomScaleNormal="100" workbookViewId="0">
      <selection activeCell="I3" sqref="I3"/>
    </sheetView>
  </sheetViews>
  <sheetFormatPr defaultColWidth="9.140625" defaultRowHeight="14.25" x14ac:dyDescent="0.2"/>
  <cols>
    <col min="1" max="1" width="43.42578125" style="98" customWidth="1"/>
    <col min="2" max="2" width="28.42578125" style="98" customWidth="1"/>
    <col min="3" max="3" width="22" style="98" customWidth="1"/>
    <col min="4" max="4" width="28.42578125" style="98" customWidth="1"/>
    <col min="5" max="5" width="20.140625" style="98" customWidth="1"/>
    <col min="6" max="16384" width="9.140625" style="98"/>
  </cols>
  <sheetData>
    <row r="1" spans="1:5" ht="16.899999999999999" customHeight="1" thickBot="1" x14ac:dyDescent="0.3">
      <c r="E1" s="27" t="s">
        <v>360</v>
      </c>
    </row>
    <row r="2" spans="1:5" ht="30.6" customHeight="1" x14ac:dyDescent="0.2">
      <c r="A2" s="202" t="s">
        <v>343</v>
      </c>
      <c r="B2" s="203"/>
      <c r="C2" s="203"/>
      <c r="D2" s="203"/>
      <c r="E2" s="204"/>
    </row>
    <row r="3" spans="1:5" ht="57" customHeight="1" x14ac:dyDescent="0.2">
      <c r="A3" s="73" t="s">
        <v>29</v>
      </c>
      <c r="B3" s="96" t="s">
        <v>0</v>
      </c>
      <c r="C3" s="96" t="s">
        <v>1</v>
      </c>
      <c r="D3" s="96" t="s">
        <v>3</v>
      </c>
      <c r="E3" s="76" t="s">
        <v>305</v>
      </c>
    </row>
    <row r="4" spans="1:5" ht="25.5" customHeight="1" x14ac:dyDescent="0.3">
      <c r="A4" s="278" t="s">
        <v>128</v>
      </c>
      <c r="B4" s="95" t="s">
        <v>344</v>
      </c>
      <c r="C4" s="99"/>
      <c r="D4" s="100">
        <v>2412</v>
      </c>
      <c r="E4" s="80">
        <v>4</v>
      </c>
    </row>
    <row r="5" spans="1:5" ht="24.75" customHeight="1" x14ac:dyDescent="0.2">
      <c r="A5" s="279"/>
      <c r="B5" s="101" t="s">
        <v>5</v>
      </c>
      <c r="C5" s="99"/>
      <c r="D5" s="96"/>
      <c r="E5" s="102">
        <f>SUM(E4)</f>
        <v>4</v>
      </c>
    </row>
    <row r="6" spans="1:5" s="103" customFormat="1" ht="24.95" customHeight="1" x14ac:dyDescent="0.3">
      <c r="A6" s="282" t="s">
        <v>61</v>
      </c>
      <c r="B6" s="95" t="s">
        <v>345</v>
      </c>
      <c r="C6" s="283" t="s">
        <v>6</v>
      </c>
      <c r="D6" s="100">
        <v>2412</v>
      </c>
      <c r="E6" s="80">
        <v>3006</v>
      </c>
    </row>
    <row r="7" spans="1:5" s="103" customFormat="1" ht="24.95" customHeight="1" x14ac:dyDescent="0.3">
      <c r="A7" s="282"/>
      <c r="B7" s="95" t="s">
        <v>346</v>
      </c>
      <c r="C7" s="284"/>
      <c r="D7" s="100">
        <v>2412</v>
      </c>
      <c r="E7" s="80">
        <v>5082</v>
      </c>
    </row>
    <row r="8" spans="1:5" s="103" customFormat="1" ht="24.95" customHeight="1" x14ac:dyDescent="0.3">
      <c r="A8" s="282"/>
      <c r="B8" s="101" t="s">
        <v>5</v>
      </c>
      <c r="C8" s="284"/>
      <c r="D8" s="286">
        <f>SUM(E6:E7)</f>
        <v>8088</v>
      </c>
      <c r="E8" s="287"/>
    </row>
    <row r="9" spans="1:5" s="103" customFormat="1" ht="24.95" customHeight="1" x14ac:dyDescent="0.3">
      <c r="A9" s="278" t="s">
        <v>62</v>
      </c>
      <c r="B9" s="95" t="s">
        <v>62</v>
      </c>
      <c r="C9" s="284"/>
      <c r="D9" s="100">
        <v>2411</v>
      </c>
      <c r="E9" s="80">
        <v>4000</v>
      </c>
    </row>
    <row r="10" spans="1:5" s="103" customFormat="1" ht="24.95" customHeight="1" x14ac:dyDescent="0.3">
      <c r="A10" s="280"/>
      <c r="B10" s="95" t="s">
        <v>347</v>
      </c>
      <c r="C10" s="284"/>
      <c r="D10" s="100">
        <v>2411</v>
      </c>
      <c r="E10" s="80">
        <v>1121</v>
      </c>
    </row>
    <row r="11" spans="1:5" s="103" customFormat="1" ht="24.95" customHeight="1" x14ac:dyDescent="0.3">
      <c r="A11" s="280"/>
      <c r="B11" s="95" t="s">
        <v>348</v>
      </c>
      <c r="C11" s="284"/>
      <c r="D11" s="100">
        <v>2411</v>
      </c>
      <c r="E11" s="80">
        <v>628</v>
      </c>
    </row>
    <row r="12" spans="1:5" s="103" customFormat="1" ht="24.95" customHeight="1" x14ac:dyDescent="0.3">
      <c r="A12" s="279"/>
      <c r="B12" s="101" t="s">
        <v>5</v>
      </c>
      <c r="C12" s="284"/>
      <c r="D12" s="286">
        <f>SUM(E9:E11)</f>
        <v>5749</v>
      </c>
      <c r="E12" s="287"/>
    </row>
    <row r="13" spans="1:5" s="103" customFormat="1" ht="24.95" customHeight="1" x14ac:dyDescent="0.3">
      <c r="A13" s="278" t="s">
        <v>7</v>
      </c>
      <c r="B13" s="95" t="s">
        <v>349</v>
      </c>
      <c r="C13" s="284"/>
      <c r="D13" s="104">
        <v>2411</v>
      </c>
      <c r="E13" s="105">
        <v>6923</v>
      </c>
    </row>
    <row r="14" spans="1:5" s="103" customFormat="1" ht="24.95" customHeight="1" x14ac:dyDescent="0.3">
      <c r="A14" s="280"/>
      <c r="B14" s="95" t="s">
        <v>350</v>
      </c>
      <c r="C14" s="284"/>
      <c r="D14" s="100">
        <v>2411</v>
      </c>
      <c r="E14" s="80">
        <v>2198</v>
      </c>
    </row>
    <row r="15" spans="1:5" s="103" customFormat="1" ht="24.95" customHeight="1" x14ac:dyDescent="0.3">
      <c r="A15" s="280"/>
      <c r="B15" s="95" t="s">
        <v>351</v>
      </c>
      <c r="C15" s="284"/>
      <c r="D15" s="100">
        <v>2411</v>
      </c>
      <c r="E15" s="80">
        <v>852</v>
      </c>
    </row>
    <row r="16" spans="1:5" s="103" customFormat="1" ht="24.95" customHeight="1" x14ac:dyDescent="0.3">
      <c r="A16" s="280"/>
      <c r="B16" s="95" t="s">
        <v>352</v>
      </c>
      <c r="C16" s="284"/>
      <c r="D16" s="100">
        <v>2411</v>
      </c>
      <c r="E16" s="80">
        <v>955</v>
      </c>
    </row>
    <row r="17" spans="1:5" s="103" customFormat="1" ht="24.95" customHeight="1" x14ac:dyDescent="0.3">
      <c r="A17" s="279"/>
      <c r="B17" s="106" t="s">
        <v>5</v>
      </c>
      <c r="C17" s="284"/>
      <c r="D17" s="29"/>
      <c r="E17" s="107">
        <f>SUM(E13:E16)</f>
        <v>10928</v>
      </c>
    </row>
    <row r="18" spans="1:5" s="103" customFormat="1" ht="24.95" customHeight="1" x14ac:dyDescent="0.3">
      <c r="A18" s="278" t="s">
        <v>27</v>
      </c>
      <c r="B18" s="95" t="s">
        <v>353</v>
      </c>
      <c r="C18" s="284"/>
      <c r="D18" s="100">
        <v>2412</v>
      </c>
      <c r="E18" s="80">
        <v>592</v>
      </c>
    </row>
    <row r="19" spans="1:5" s="103" customFormat="1" ht="24.95" customHeight="1" x14ac:dyDescent="0.3">
      <c r="A19" s="279"/>
      <c r="B19" s="101" t="s">
        <v>5</v>
      </c>
      <c r="C19" s="284"/>
      <c r="D19" s="29"/>
      <c r="E19" s="107">
        <f>SUM(E18)</f>
        <v>592</v>
      </c>
    </row>
    <row r="20" spans="1:5" s="103" customFormat="1" ht="24.95" customHeight="1" x14ac:dyDescent="0.3">
      <c r="A20" s="278" t="s">
        <v>26</v>
      </c>
      <c r="B20" s="95" t="s">
        <v>354</v>
      </c>
      <c r="C20" s="284"/>
      <c r="D20" s="100">
        <v>2412</v>
      </c>
      <c r="E20" s="80">
        <v>1902</v>
      </c>
    </row>
    <row r="21" spans="1:5" s="103" customFormat="1" ht="24.95" customHeight="1" x14ac:dyDescent="0.3">
      <c r="A21" s="279"/>
      <c r="B21" s="101" t="s">
        <v>5</v>
      </c>
      <c r="C21" s="284"/>
      <c r="D21" s="29"/>
      <c r="E21" s="107">
        <f>SUM(E20)</f>
        <v>1902</v>
      </c>
    </row>
    <row r="22" spans="1:5" s="103" customFormat="1" ht="24.95" customHeight="1" x14ac:dyDescent="0.3">
      <c r="A22" s="278" t="s">
        <v>37</v>
      </c>
      <c r="B22" s="95" t="s">
        <v>355</v>
      </c>
      <c r="C22" s="284"/>
      <c r="D22" s="100">
        <v>2411</v>
      </c>
      <c r="E22" s="80">
        <v>2081</v>
      </c>
    </row>
    <row r="23" spans="1:5" s="103" customFormat="1" ht="24.95" customHeight="1" x14ac:dyDescent="0.3">
      <c r="A23" s="279"/>
      <c r="B23" s="101" t="s">
        <v>5</v>
      </c>
      <c r="C23" s="284"/>
      <c r="D23" s="100"/>
      <c r="E23" s="107">
        <f>SUM(E22)</f>
        <v>2081</v>
      </c>
    </row>
    <row r="24" spans="1:5" s="103" customFormat="1" ht="24.95" customHeight="1" x14ac:dyDescent="0.3">
      <c r="A24" s="278" t="s">
        <v>10</v>
      </c>
      <c r="B24" s="95" t="s">
        <v>356</v>
      </c>
      <c r="C24" s="284"/>
      <c r="D24" s="100">
        <v>2411</v>
      </c>
      <c r="E24" s="80">
        <v>184</v>
      </c>
    </row>
    <row r="25" spans="1:5" s="103" customFormat="1" ht="24.95" customHeight="1" x14ac:dyDescent="0.3">
      <c r="A25" s="279"/>
      <c r="B25" s="101" t="s">
        <v>5</v>
      </c>
      <c r="C25" s="284"/>
      <c r="D25" s="100"/>
      <c r="E25" s="107">
        <f>SUM(E24)</f>
        <v>184</v>
      </c>
    </row>
    <row r="26" spans="1:5" s="103" customFormat="1" ht="24.95" customHeight="1" x14ac:dyDescent="0.3">
      <c r="A26" s="278" t="s">
        <v>12</v>
      </c>
      <c r="B26" s="95" t="s">
        <v>357</v>
      </c>
      <c r="C26" s="284"/>
      <c r="D26" s="100">
        <v>2412</v>
      </c>
      <c r="E26" s="80">
        <v>202</v>
      </c>
    </row>
    <row r="27" spans="1:5" s="103" customFormat="1" ht="24.95" customHeight="1" x14ac:dyDescent="0.3">
      <c r="A27" s="279"/>
      <c r="B27" s="101" t="s">
        <v>5</v>
      </c>
      <c r="C27" s="284"/>
      <c r="D27" s="100"/>
      <c r="E27" s="107">
        <f>SUM(E26)</f>
        <v>202</v>
      </c>
    </row>
    <row r="28" spans="1:5" s="103" customFormat="1" ht="24.95" customHeight="1" x14ac:dyDescent="0.3">
      <c r="A28" s="278" t="s">
        <v>19</v>
      </c>
      <c r="B28" s="95" t="s">
        <v>19</v>
      </c>
      <c r="C28" s="284"/>
      <c r="D28" s="100">
        <v>2411</v>
      </c>
      <c r="E28" s="80">
        <v>196</v>
      </c>
    </row>
    <row r="29" spans="1:5" s="103" customFormat="1" ht="24.95" customHeight="1" x14ac:dyDescent="0.3">
      <c r="A29" s="280"/>
      <c r="B29" s="95" t="s">
        <v>358</v>
      </c>
      <c r="C29" s="284"/>
      <c r="D29" s="100">
        <v>2412</v>
      </c>
      <c r="E29" s="80">
        <v>3336</v>
      </c>
    </row>
    <row r="30" spans="1:5" s="103" customFormat="1" ht="24.95" customHeight="1" x14ac:dyDescent="0.3">
      <c r="A30" s="280"/>
      <c r="B30" s="95" t="s">
        <v>308</v>
      </c>
      <c r="C30" s="284"/>
      <c r="D30" s="100">
        <v>2412</v>
      </c>
      <c r="E30" s="80">
        <v>2370</v>
      </c>
    </row>
    <row r="31" spans="1:5" s="103" customFormat="1" ht="24.95" customHeight="1" x14ac:dyDescent="0.3">
      <c r="A31" s="279"/>
      <c r="B31" s="101" t="s">
        <v>5</v>
      </c>
      <c r="C31" s="284"/>
      <c r="D31" s="108"/>
      <c r="E31" s="109">
        <f>SUM(E28:E30)</f>
        <v>5902</v>
      </c>
    </row>
    <row r="32" spans="1:5" s="103" customFormat="1" ht="24.95" customHeight="1" x14ac:dyDescent="0.3">
      <c r="A32" s="278" t="s">
        <v>28</v>
      </c>
      <c r="B32" s="95" t="s">
        <v>28</v>
      </c>
      <c r="C32" s="284"/>
      <c r="D32" s="100">
        <v>2412</v>
      </c>
      <c r="E32" s="80">
        <v>399</v>
      </c>
    </row>
    <row r="33" spans="1:5" s="103" customFormat="1" ht="24.95" customHeight="1" thickBot="1" x14ac:dyDescent="0.35">
      <c r="A33" s="281"/>
      <c r="B33" s="101" t="s">
        <v>5</v>
      </c>
      <c r="C33" s="285"/>
      <c r="D33" s="108"/>
      <c r="E33" s="109">
        <f>SUM(E32)</f>
        <v>399</v>
      </c>
    </row>
    <row r="34" spans="1:5" ht="30" customHeight="1" thickBot="1" x14ac:dyDescent="0.35">
      <c r="A34" s="274" t="s">
        <v>9</v>
      </c>
      <c r="B34" s="275"/>
      <c r="C34" s="276"/>
      <c r="D34" s="276"/>
      <c r="E34" s="110">
        <f>E5+D8+D12+E17+E19+E21+E23+E25+E27+E31+E33</f>
        <v>36031</v>
      </c>
    </row>
    <row r="35" spans="1:5" ht="22.15" customHeight="1" x14ac:dyDescent="0.25">
      <c r="A35" s="277"/>
      <c r="B35" s="277"/>
      <c r="C35" s="277"/>
      <c r="D35" s="111"/>
    </row>
    <row r="36" spans="1:5" ht="24" customHeight="1" x14ac:dyDescent="0.2"/>
  </sheetData>
  <mergeCells count="17">
    <mergeCell ref="A2:E2"/>
    <mergeCell ref="A4:A5"/>
    <mergeCell ref="A6:A8"/>
    <mergeCell ref="C6:C33"/>
    <mergeCell ref="D8:E8"/>
    <mergeCell ref="A9:A12"/>
    <mergeCell ref="D12:E12"/>
    <mergeCell ref="A13:A17"/>
    <mergeCell ref="A18:A19"/>
    <mergeCell ref="A34:D34"/>
    <mergeCell ref="A35:C35"/>
    <mergeCell ref="A20:A21"/>
    <mergeCell ref="A22:A23"/>
    <mergeCell ref="A24:A25"/>
    <mergeCell ref="A26:A27"/>
    <mergeCell ref="A28:A31"/>
    <mergeCell ref="A32:A33"/>
  </mergeCells>
  <printOptions horizontalCentered="1"/>
  <pageMargins left="0" right="0" top="1.1417322834645669" bottom="0" header="0.51181102362204722" footer="0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6</vt:i4>
      </vt:variant>
    </vt:vector>
  </HeadingPairs>
  <TitlesOfParts>
    <vt:vector size="18" baseType="lpstr">
      <vt:lpstr>ELÜS MAKARNALIK</vt:lpstr>
      <vt:lpstr>İTHAL MAK.</vt:lpstr>
      <vt:lpstr>YERLİ MAKARNALIK</vt:lpstr>
      <vt:lpstr>ELÜS EKM. </vt:lpstr>
      <vt:lpstr>İTHAL EKM.</vt:lpstr>
      <vt:lpstr>YERLİ EKM. </vt:lpstr>
      <vt:lpstr>ARPA</vt:lpstr>
      <vt:lpstr>MISIR ELÜS</vt:lpstr>
      <vt:lpstr>MISIR YUM.</vt:lpstr>
      <vt:lpstr>ÇAVDAR YULAF</vt:lpstr>
      <vt:lpstr>PİRİNÇ BAKLİYAT </vt:lpstr>
      <vt:lpstr>Sayfa2</vt:lpstr>
      <vt:lpstr>ARPA!Yazdırma_Alanı</vt:lpstr>
      <vt:lpstr>'ELÜS EKM. '!Yazdırma_Alanı</vt:lpstr>
      <vt:lpstr>'ELÜS MAKARNALIK'!Yazdırma_Alanı</vt:lpstr>
      <vt:lpstr>'YERLİ EKM. '!Yazdırma_Alanı</vt:lpstr>
      <vt:lpstr>'YERLİ MAKARNALIK'!Yazdırma_Alanı</vt:lpstr>
      <vt:lpstr>'ELÜS EKM. 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2020-02-28T14:44:59Z</dcterms:modified>
</cp:coreProperties>
</file>