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680" windowWidth="15300" windowHeight="6135" tabRatio="715" activeTab="3"/>
  </bookViews>
  <sheets>
    <sheet name=" MAKARNALIK İTHAL, YERLİ+ELÜS" sheetId="19" r:id="rId1"/>
    <sheet name="EKMEKLİK ELÜS" sheetId="37" r:id="rId2"/>
    <sheet name="EKMEKLİK İTHAL +YERLİ" sheetId="20" r:id="rId3"/>
    <sheet name="ARPA ELÜS " sheetId="36" r:id="rId4"/>
    <sheet name="ARPA İTHAL+YERLİ" sheetId="26" r:id="rId5"/>
    <sheet name="MISIR ELÜS" sheetId="38" r:id="rId6"/>
    <sheet name="MISIR " sheetId="28" r:id="rId7"/>
    <sheet name="BAKLİYAT" sheetId="39" r:id="rId8"/>
  </sheets>
  <definedNames>
    <definedName name="_xlnm._FilterDatabase" localSheetId="3">'ARPA ELÜS '!$A$3:$D$6313</definedName>
    <definedName name="_xlnm._FilterDatabase" localSheetId="1">'EKMEKLİK ELÜS'!$A$3:$C$6330</definedName>
    <definedName name="_xlnm._FilterDatabase" localSheetId="5">'MISIR ELÜS'!$A$2:$C$6356</definedName>
    <definedName name="_xlnm.Print_Area" localSheetId="4">'ARPA İTHAL+YERLİ'!$A$1:$C$29</definedName>
    <definedName name="_xlnm.Print_Area" localSheetId="7">BAKLİYAT!$A$1:$N$41</definedName>
    <definedName name="_xlnm.Print_Area" localSheetId="2">'EKMEKLİK İTHAL +YERLİ'!$A$1:$J$38</definedName>
    <definedName name="_xlnm.Print_Area" localSheetId="6">'MISIR '!$A$1:$E$14</definedName>
    <definedName name="_xlnm.Print_Titles" localSheetId="3">'ARPA ELÜS '!$3:$3</definedName>
    <definedName name="_xlnm.Print_Titles" localSheetId="1">'EKMEKLİK ELÜS'!$3:$3</definedName>
    <definedName name="_xlnm.Print_Titles" localSheetId="5">'MISIR ELÜS'!$2:$2</definedName>
  </definedNames>
  <calcPr calcId="145621"/>
</workbook>
</file>

<file path=xl/calcChain.xml><?xml version="1.0" encoding="utf-8"?>
<calcChain xmlns="http://schemas.openxmlformats.org/spreadsheetml/2006/main">
  <c r="F40" i="39" l="1"/>
  <c r="G20" i="39"/>
  <c r="G28" i="39" s="1"/>
  <c r="G12" i="39"/>
  <c r="M7" i="39"/>
  <c r="L7" i="39"/>
  <c r="K7" i="39"/>
  <c r="J7" i="39"/>
  <c r="I7" i="39"/>
  <c r="H7" i="39"/>
  <c r="G7" i="39"/>
  <c r="F7" i="39"/>
  <c r="E7" i="39"/>
  <c r="D7" i="39"/>
  <c r="C7" i="39"/>
  <c r="B7" i="39"/>
  <c r="N6" i="39"/>
  <c r="N5" i="39"/>
  <c r="N7" i="39" s="1"/>
  <c r="N4" i="39"/>
  <c r="B29" i="26" l="1"/>
  <c r="F43" i="36"/>
  <c r="F85" i="37"/>
  <c r="F24" i="38" l="1"/>
  <c r="F7" i="38"/>
  <c r="F40" i="38"/>
  <c r="F80" i="36" l="1"/>
  <c r="F82" i="36"/>
  <c r="F51" i="36"/>
  <c r="F47" i="36"/>
  <c r="F78" i="36"/>
  <c r="F18" i="36"/>
  <c r="F39" i="36"/>
  <c r="F70" i="37" l="1"/>
  <c r="F116" i="37"/>
  <c r="F112" i="37"/>
  <c r="F66" i="37"/>
  <c r="F19" i="37" l="1"/>
  <c r="F16" i="37" l="1"/>
  <c r="F78" i="37" l="1"/>
  <c r="F27" i="37"/>
  <c r="F50" i="37" l="1"/>
  <c r="F56" i="37" l="1"/>
  <c r="F24" i="19"/>
  <c r="F27" i="19"/>
  <c r="F44" i="19" s="1"/>
  <c r="G6" i="19" l="1"/>
  <c r="G5" i="19" l="1"/>
  <c r="G7" i="19"/>
  <c r="G8" i="19"/>
  <c r="G9" i="19"/>
  <c r="G10" i="19"/>
  <c r="G11" i="19"/>
  <c r="G12" i="19"/>
  <c r="G13" i="19"/>
  <c r="G14" i="19"/>
  <c r="G15" i="19"/>
  <c r="B16" i="19"/>
  <c r="C16" i="19"/>
  <c r="D16" i="19"/>
  <c r="E16" i="19"/>
  <c r="F16" i="19"/>
  <c r="G16" i="19" l="1"/>
  <c r="H23" i="20"/>
  <c r="G23" i="20"/>
  <c r="D23" i="20"/>
  <c r="F14" i="38" l="1"/>
  <c r="F42" i="38" l="1"/>
  <c r="F20" i="38"/>
  <c r="F43" i="38" l="1"/>
  <c r="F5" i="37"/>
  <c r="F7" i="37"/>
  <c r="F52" i="37"/>
  <c r="F117" i="37" s="1"/>
  <c r="I17" i="20" l="1"/>
  <c r="F41" i="36"/>
  <c r="F55" i="36"/>
  <c r="F57" i="36"/>
  <c r="F62" i="36"/>
  <c r="F68" i="36"/>
  <c r="I35" i="20" l="1"/>
  <c r="F37" i="20"/>
  <c r="E37" i="20"/>
  <c r="G37" i="20"/>
  <c r="I30" i="20"/>
  <c r="I31" i="20" l="1"/>
  <c r="I18" i="20" l="1"/>
  <c r="B37" i="20" l="1"/>
  <c r="B12" i="28" l="1"/>
  <c r="C12" i="28"/>
  <c r="D6" i="28"/>
  <c r="D7" i="28"/>
  <c r="D8" i="28"/>
  <c r="D9" i="28"/>
  <c r="D10" i="28"/>
  <c r="D11" i="28"/>
  <c r="D5" i="28"/>
  <c r="D12" i="28" l="1"/>
  <c r="I36" i="20"/>
  <c r="I34" i="20"/>
  <c r="I33" i="20"/>
  <c r="I32" i="20"/>
  <c r="D37" i="20"/>
  <c r="C37" i="20"/>
  <c r="H37" i="20"/>
  <c r="I22" i="20"/>
  <c r="I21" i="20"/>
  <c r="I20" i="20"/>
  <c r="I19" i="20"/>
  <c r="I16" i="20"/>
  <c r="I15" i="20"/>
  <c r="I14" i="20"/>
  <c r="I13" i="20"/>
  <c r="I12" i="20"/>
  <c r="I11" i="20"/>
  <c r="I10" i="20"/>
  <c r="I9" i="20"/>
  <c r="I8" i="20"/>
  <c r="I7" i="20"/>
  <c r="I6" i="20"/>
  <c r="C23" i="20"/>
  <c r="I23" i="20" l="1"/>
  <c r="I37" i="20"/>
  <c r="B23" i="20" l="1"/>
  <c r="F23" i="20"/>
  <c r="E23" i="20"/>
  <c r="F11" i="36"/>
  <c r="F83" i="36" s="1"/>
</calcChain>
</file>

<file path=xl/sharedStrings.xml><?xml version="1.0" encoding="utf-8"?>
<sst xmlns="http://schemas.openxmlformats.org/spreadsheetml/2006/main" count="1158" uniqueCount="514">
  <si>
    <t>ÜRÜN KODU</t>
  </si>
  <si>
    <t>ŞUBE TOPLAMI</t>
  </si>
  <si>
    <t>GENEL TOPLAM</t>
  </si>
  <si>
    <t>TEKİRDAĞ</t>
  </si>
  <si>
    <t>SAMSUN</t>
  </si>
  <si>
    <t>BANDIRMA</t>
  </si>
  <si>
    <t>İZMİR</t>
  </si>
  <si>
    <t>ŞUBESİ</t>
  </si>
  <si>
    <t>ADANA</t>
  </si>
  <si>
    <t>TOPLAM</t>
  </si>
  <si>
    <t>İSKENDERUN</t>
  </si>
  <si>
    <t>MERSİN</t>
  </si>
  <si>
    <t>DERİNCE</t>
  </si>
  <si>
    <t xml:space="preserve">POLATLI </t>
  </si>
  <si>
    <t>EK-1/A</t>
  </si>
  <si>
    <t>EK-1/B</t>
  </si>
  <si>
    <t>ŞUBE TOPLAMI (TON)</t>
  </si>
  <si>
    <t>TRABZON</t>
  </si>
  <si>
    <t xml:space="preserve">BATMAN </t>
  </si>
  <si>
    <t>ŞANLIURFA</t>
  </si>
  <si>
    <t xml:space="preserve">DİYARBAKIR </t>
  </si>
  <si>
    <t xml:space="preserve">ADIYAMAN </t>
  </si>
  <si>
    <t>2112</t>
  </si>
  <si>
    <t>2111</t>
  </si>
  <si>
    <t>DİYARBAKIR</t>
  </si>
  <si>
    <t>İŞYERİ</t>
  </si>
  <si>
    <t>DEPO DURUMU</t>
  </si>
  <si>
    <t>ELÜS</t>
  </si>
  <si>
    <t>KAYSERİ</t>
  </si>
  <si>
    <t>ÇORUM</t>
  </si>
  <si>
    <t>KIRIKKALE</t>
  </si>
  <si>
    <t>GAZİANTEP</t>
  </si>
  <si>
    <t>KIRŞEHİR</t>
  </si>
  <si>
    <t>SİVAS</t>
  </si>
  <si>
    <t>EK-1/C</t>
  </si>
  <si>
    <t>2111-2112-2141-2142-2143</t>
  </si>
  <si>
    <t>ESKİŞEHİR</t>
  </si>
  <si>
    <t>KONYA</t>
  </si>
  <si>
    <t>2443-2445</t>
  </si>
  <si>
    <t>ERZURUM</t>
  </si>
  <si>
    <t>MUŞ</t>
  </si>
  <si>
    <t>EK-1/D</t>
  </si>
  <si>
    <t>AKBAL HUBUBAT</t>
  </si>
  <si>
    <t>TİRYAKİ (GAZİANTEP)</t>
  </si>
  <si>
    <t>ÖZMEN</t>
  </si>
  <si>
    <t>TRAKYA EVREN</t>
  </si>
  <si>
    <t>ALTILAR</t>
  </si>
  <si>
    <t>AS LİDAŞ (KARATAY)</t>
  </si>
  <si>
    <t>AS LİDAŞ (YUNAK)</t>
  </si>
  <si>
    <t>AS LİDAŞ (ÇUMRA)</t>
  </si>
  <si>
    <t>HEKİMOĞLU</t>
  </si>
  <si>
    <t>KONYA TARIM</t>
  </si>
  <si>
    <t>SARAÇ (MERKEZ)</t>
  </si>
  <si>
    <t>YALNIZLAR</t>
  </si>
  <si>
    <t>CEMAŞ</t>
  </si>
  <si>
    <t>MİKTAR(KG)</t>
  </si>
  <si>
    <t>MY SİLO (YERKÖY)</t>
  </si>
  <si>
    <t>MY SİLO (ŞEFAATLİ)</t>
  </si>
  <si>
    <t>ATARLAR (ESKİL)</t>
  </si>
  <si>
    <t>KAN</t>
  </si>
  <si>
    <t>TK (ŞEREFLİKOÇHİSAR)</t>
  </si>
  <si>
    <t>KAYSERİ ŞEKER (ŞARKIŞLA)</t>
  </si>
  <si>
    <t>TİRYAKİ (ÇORUM)</t>
  </si>
  <si>
    <t>ULİDAŞ (ALACA)</t>
  </si>
  <si>
    <t>ALTINBİLEK (MERKEZ)</t>
  </si>
  <si>
    <t>ALTINBİLEK (ÇİFTELER)</t>
  </si>
  <si>
    <t>MY SİLO (ESKİŞEHİR)</t>
  </si>
  <si>
    <t>HİMMETDEDE LİDAŞ</t>
  </si>
  <si>
    <t>KAYSERİ ŞEKER (DEVELİ)</t>
  </si>
  <si>
    <t>RUHBAŞ</t>
  </si>
  <si>
    <t>YENİ PAZAR TARIM</t>
  </si>
  <si>
    <t>EDİRNE</t>
  </si>
  <si>
    <t>EK-1/E</t>
  </si>
  <si>
    <t>TMO Elektronik Satış Platformu Üzerinden Satılacaktır</t>
  </si>
  <si>
    <t>Şube Müdürlükleri Tarafından Talep Toplanarak Satılacaktır</t>
  </si>
  <si>
    <t>13,5 Protein</t>
  </si>
  <si>
    <t>12,5  Protein</t>
  </si>
  <si>
    <t>AKŞEHİR</t>
  </si>
  <si>
    <t>DENİZLİ</t>
  </si>
  <si>
    <t>AFYONKARAHİSAR</t>
  </si>
  <si>
    <t>TMO-TOBB (MUCUR)</t>
  </si>
  <si>
    <t>KAİNAT (YOZGAT)</t>
  </si>
  <si>
    <t>BAŞAK SARIKAYA</t>
  </si>
  <si>
    <t>ADIYAMAN</t>
  </si>
  <si>
    <t>POLATLI</t>
  </si>
  <si>
    <t>BATMAN</t>
  </si>
  <si>
    <t>2411</t>
  </si>
  <si>
    <t>ISIN KODU</t>
  </si>
  <si>
    <t>ERGÜNLER (KAHTA)</t>
  </si>
  <si>
    <t>TRXERGA02032</t>
  </si>
  <si>
    <t>ADIYAMAN ŞUBE TOPLAMI</t>
  </si>
  <si>
    <t>Aksaray Şube</t>
  </si>
  <si>
    <t>TRXATUA11913</t>
  </si>
  <si>
    <t>TRXKANA11917</t>
  </si>
  <si>
    <t>Diyarbakır Şube</t>
  </si>
  <si>
    <t>TRXCLDA12019</t>
  </si>
  <si>
    <t>DİYARBAKIR ŞUBE TOPLAMI</t>
  </si>
  <si>
    <t>TRXXEGA02014</t>
  </si>
  <si>
    <t>TRXXEHA02020</t>
  </si>
  <si>
    <t>ALTINBİLEK (ALPU)</t>
  </si>
  <si>
    <t>TRXXGVA02018</t>
  </si>
  <si>
    <t>Gaziantep Şube</t>
  </si>
  <si>
    <t>2142</t>
  </si>
  <si>
    <t>TRXXFHA12034</t>
  </si>
  <si>
    <t>TRXOZMA01919</t>
  </si>
  <si>
    <t>Kayseri Şube</t>
  </si>
  <si>
    <t>TRXXGGA02019</t>
  </si>
  <si>
    <t>TRXKAYA12011</t>
  </si>
  <si>
    <t>TRXRUTA02015</t>
  </si>
  <si>
    <t>TRXRUTA12014</t>
  </si>
  <si>
    <t>TRXXELA11916</t>
  </si>
  <si>
    <t>KAYSERİ ŞUBE TOPLAMI</t>
  </si>
  <si>
    <t>Konya Şube</t>
  </si>
  <si>
    <t>TRXATTA02013</t>
  </si>
  <si>
    <t>TRXATTA12012</t>
  </si>
  <si>
    <t>TRXASLA12029</t>
  </si>
  <si>
    <t>AS LİDAŞ (SARAY)</t>
  </si>
  <si>
    <t>TRXASLA02012</t>
  </si>
  <si>
    <t>TRXASLA12011</t>
  </si>
  <si>
    <t>TRXASLA02053</t>
  </si>
  <si>
    <t>TRXASLA12052</t>
  </si>
  <si>
    <t>TRXASLA11914</t>
  </si>
  <si>
    <t>GÜZEL TARIM (CİHANBEYLİ)</t>
  </si>
  <si>
    <t>TRXGZLA01917</t>
  </si>
  <si>
    <t>TRXHKMA12011</t>
  </si>
  <si>
    <t>KAİNAT (ACIKUYU)</t>
  </si>
  <si>
    <t>TRXKTUA11946</t>
  </si>
  <si>
    <t>TRXKTUA12019</t>
  </si>
  <si>
    <t>TRXKLDA12012</t>
  </si>
  <si>
    <t>TRXSRCA02015</t>
  </si>
  <si>
    <t>TRXSRCA12014</t>
  </si>
  <si>
    <t>TRXYALA11912</t>
  </si>
  <si>
    <t>TRXYALA12019</t>
  </si>
  <si>
    <t>ŞİMALA</t>
  </si>
  <si>
    <t>TRXSMLA12016</t>
  </si>
  <si>
    <t>KONYA ŞUBE TOPLAMI</t>
  </si>
  <si>
    <t>TMO-TOBB (KESKİN)</t>
  </si>
  <si>
    <t>TRXXFVA12019</t>
  </si>
  <si>
    <t>KIRIKKALE ŞUBE TOPLAMI</t>
  </si>
  <si>
    <t>TRXTTDA01910</t>
  </si>
  <si>
    <t>TRXTTDA02017</t>
  </si>
  <si>
    <t>TRXTTDA02025</t>
  </si>
  <si>
    <t>KIRŞEHİR ŞUBE TOPLAMI</t>
  </si>
  <si>
    <t>Sivas Şube</t>
  </si>
  <si>
    <t>TRXKAYA11922</t>
  </si>
  <si>
    <t>SİVAS ŞUBE TOPLAMI</t>
  </si>
  <si>
    <t>Tekirdağ Şube</t>
  </si>
  <si>
    <t>TRXTETA12014</t>
  </si>
  <si>
    <t>TEKİRDAĞ ŞUBE TOPLAMI</t>
  </si>
  <si>
    <t>Yerköy Şube</t>
  </si>
  <si>
    <t>TRXMYSA11920</t>
  </si>
  <si>
    <t>TRXMYSA11938</t>
  </si>
  <si>
    <t>SARAYLI</t>
  </si>
  <si>
    <t>TRXXEKA01919</t>
  </si>
  <si>
    <t>TRXXEEA01920</t>
  </si>
  <si>
    <t>TRXXEEA01938</t>
  </si>
  <si>
    <t>2141</t>
  </si>
  <si>
    <t>ULİDAŞ (SORGUN)</t>
  </si>
  <si>
    <t>TRXXBMA11928</t>
  </si>
  <si>
    <t>YERKÖY ŞUBE TOPLAMI</t>
  </si>
  <si>
    <t>Çorum Şube</t>
  </si>
  <si>
    <t>TRXTYTA11915</t>
  </si>
  <si>
    <t>TRXXBMA11910</t>
  </si>
  <si>
    <t>TRXXBMA12017</t>
  </si>
  <si>
    <t>ÇORUM ŞUBE TOPLAMI</t>
  </si>
  <si>
    <t>TRXHETI02013</t>
  </si>
  <si>
    <t>TRXXENI02021</t>
  </si>
  <si>
    <t>TRXXENI02013</t>
  </si>
  <si>
    <t>TRXXGAI02015</t>
  </si>
  <si>
    <t>TRXXGNI02018</t>
  </si>
  <si>
    <t>TRXTLTI01924</t>
  </si>
  <si>
    <t>BATMAN ŞUBE TOPLAMI</t>
  </si>
  <si>
    <t>TRXXEPI02026</t>
  </si>
  <si>
    <t>TRXXEPI02018</t>
  </si>
  <si>
    <t>TRXXFDI01914</t>
  </si>
  <si>
    <t>TRXXFDI02011</t>
  </si>
  <si>
    <t>TRXUNSI01912</t>
  </si>
  <si>
    <t>TRXKAYB01921</t>
  </si>
  <si>
    <t>TRXTTDB02015</t>
  </si>
  <si>
    <t>TRXMYSB12066</t>
  </si>
  <si>
    <t>TRXMYSB82036</t>
  </si>
  <si>
    <t>TRXKTUB12058</t>
  </si>
  <si>
    <t>TRXXGKB42015</t>
  </si>
  <si>
    <t>TRXTTDB12014</t>
  </si>
  <si>
    <t>EK-1/F</t>
  </si>
  <si>
    <t>ISIN</t>
  </si>
  <si>
    <t>BETA GEN (YENİŞEHİR)</t>
  </si>
  <si>
    <t>TRXXEHB52015</t>
  </si>
  <si>
    <t>TRXTYTB12028</t>
  </si>
  <si>
    <t>TRXASLB12050</t>
  </si>
  <si>
    <t>TRXRUTBA1919</t>
  </si>
  <si>
    <t>TRXRUTBB1918</t>
  </si>
  <si>
    <t>TRXXGGB22015</t>
  </si>
  <si>
    <t>KIRKLARELİ</t>
  </si>
  <si>
    <t>TRXTKTB21960</t>
  </si>
  <si>
    <t>1543</t>
  </si>
  <si>
    <t>AFYON BORSA (DİNAR)</t>
  </si>
  <si>
    <t>TRXXFXBJ2012</t>
  </si>
  <si>
    <t>1541</t>
  </si>
  <si>
    <t>AL LİDAŞ</t>
  </si>
  <si>
    <t>TRXALLB31915</t>
  </si>
  <si>
    <t>1321</t>
  </si>
  <si>
    <t>TMO Şube</t>
  </si>
  <si>
    <t>Lisanslı Depo</t>
  </si>
  <si>
    <t>Hasat Yılı</t>
  </si>
  <si>
    <t>Ürün Kodu</t>
  </si>
  <si>
    <t>Satışa Açılan Stok Miktarı (Kg)</t>
  </si>
  <si>
    <t>HACI EMİN</t>
  </si>
  <si>
    <t>TRXHETB42014</t>
  </si>
  <si>
    <t>1212</t>
  </si>
  <si>
    <t>TEKİN LİDAŞ</t>
  </si>
  <si>
    <t>TRXTLTB02018</t>
  </si>
  <si>
    <t>1222</t>
  </si>
  <si>
    <t>TRXHETB02018</t>
  </si>
  <si>
    <t>TRXTLTB12017</t>
  </si>
  <si>
    <t>1223</t>
  </si>
  <si>
    <t>TRXHETB12017</t>
  </si>
  <si>
    <t>TRXXBMB12015</t>
  </si>
  <si>
    <t>TRXXBMB22014</t>
  </si>
  <si>
    <t>TRXMYSB12074</t>
  </si>
  <si>
    <t>TRXXEGB02038</t>
  </si>
  <si>
    <t>TRXXGVB02016</t>
  </si>
  <si>
    <t>TRXXEHB12027</t>
  </si>
  <si>
    <t>TRXRUTB02021</t>
  </si>
  <si>
    <t>SENTİNUS (SARIOĞLAN)</t>
  </si>
  <si>
    <t>TRXXGHB02056</t>
  </si>
  <si>
    <t>ERC</t>
  </si>
  <si>
    <t>TRXXGJB02052</t>
  </si>
  <si>
    <t>TRXXGHB02049</t>
  </si>
  <si>
    <t>TRXXGGB02116</t>
  </si>
  <si>
    <t>TMO-TOBB (BABAESKİ)</t>
  </si>
  <si>
    <t>TRXXFWB62010</t>
  </si>
  <si>
    <t>1621</t>
  </si>
  <si>
    <t>KAİNAT (PINARHİSAR)</t>
  </si>
  <si>
    <t>TRXKTUB51916</t>
  </si>
  <si>
    <t>TRXASLB42073</t>
  </si>
  <si>
    <t>TRXASLBB2073</t>
  </si>
  <si>
    <t>AS LİDAŞ (ÇELTİK)</t>
  </si>
  <si>
    <t>TRXASLB72070</t>
  </si>
  <si>
    <t>TEZCAN TARIM</t>
  </si>
  <si>
    <t>TRXTZCB02030</t>
  </si>
  <si>
    <t>PTB</t>
  </si>
  <si>
    <t>TRXPTBB02025</t>
  </si>
  <si>
    <t>ÖZERSOY</t>
  </si>
  <si>
    <t>TRXXGIB12020</t>
  </si>
  <si>
    <t>1323</t>
  </si>
  <si>
    <t>AKSARAY ŞUBE TOPLAMI</t>
  </si>
  <si>
    <t xml:space="preserve">Kırıkkale Şube </t>
  </si>
  <si>
    <t>TRXGKTA12018</t>
  </si>
  <si>
    <t>GK</t>
  </si>
  <si>
    <t>TRXGKTA11911</t>
  </si>
  <si>
    <t>ESKİŞEHİR ŞUBE TOPLAMI</t>
  </si>
  <si>
    <t xml:space="preserve">Eskişehir Şube </t>
  </si>
  <si>
    <t xml:space="preserve">Kırşehir Şube </t>
  </si>
  <si>
    <t xml:space="preserve">Adıyaman Şube </t>
  </si>
  <si>
    <t xml:space="preserve">Diyarbakır Şube </t>
  </si>
  <si>
    <t xml:space="preserve">Konya Şube </t>
  </si>
  <si>
    <t>TMO-TOBB (SARIKAYA)</t>
  </si>
  <si>
    <t>GAZİANTEP ŞUBE TOPLAMI</t>
  </si>
  <si>
    <t xml:space="preserve">Gaziantep Şube </t>
  </si>
  <si>
    <t>ŞANLIURFA ŞUBE TOPLAMI</t>
  </si>
  <si>
    <t>Şanlıurfa Şube</t>
  </si>
  <si>
    <t>1213</t>
  </si>
  <si>
    <t>POLATLI ŞUBE TOPLAMI</t>
  </si>
  <si>
    <t xml:space="preserve">Polatlı Şube </t>
  </si>
  <si>
    <t>KIRKLARELİ ŞUBE TOPLAMI</t>
  </si>
  <si>
    <t xml:space="preserve">Kırklareli Şube </t>
  </si>
  <si>
    <t xml:space="preserve">Kayseri Şube </t>
  </si>
  <si>
    <t xml:space="preserve">Batman Şube </t>
  </si>
  <si>
    <t>AFYON ŞUBE TOPLAMI</t>
  </si>
  <si>
    <t xml:space="preserve">Afyon Şube </t>
  </si>
  <si>
    <t>Satışa Açılan Mik. (Kg)</t>
  </si>
  <si>
    <t>SALUVAN LİDAŞ</t>
  </si>
  <si>
    <t>HACIÖMEROĞLU AFM (SİLVAN)</t>
  </si>
  <si>
    <t>ZD LİDAŞ</t>
  </si>
  <si>
    <t>HACIÖMEROĞLU AFM (BATMAN)</t>
  </si>
  <si>
    <t>UNSAN</t>
  </si>
  <si>
    <t>DİCLE İPEKYOLU</t>
  </si>
  <si>
    <t>BETA GEN (BİSMİL)</t>
  </si>
  <si>
    <t>YİĞİT AGRO</t>
  </si>
  <si>
    <t>TRXXETI01913</t>
  </si>
  <si>
    <t>EK-1/G</t>
  </si>
  <si>
    <t>ŞUBE</t>
  </si>
  <si>
    <t>KISA TANE GROSKİ (2019) (3622 KODLU)</t>
  </si>
  <si>
    <t>OSMANCIK           (2019)
 (3690 KODLU)</t>
  </si>
  <si>
    <t>RONALDO (2019)
(3685 KODLU)</t>
  </si>
  <si>
    <t>LUNA (2019)
(3689 KODLU)</t>
  </si>
  <si>
    <t>CAMMEO (2019)
(3682 KODLU)</t>
  </si>
  <si>
    <t xml:space="preserve">TOPLAM </t>
  </si>
  <si>
    <t>LİSANSLI DEPO</t>
  </si>
  <si>
    <t>ÜRÜN CİNSİ</t>
  </si>
  <si>
    <t>MAHSUL YILI</t>
  </si>
  <si>
    <t>TRXERGN11911</t>
  </si>
  <si>
    <t>YERLİ KOÇBAŞI NOHUT</t>
  </si>
  <si>
    <t>TRXXEPN01911</t>
  </si>
  <si>
    <t>ATA LİDAŞ</t>
  </si>
  <si>
    <t>TRXATAN11918</t>
  </si>
  <si>
    <t>TRXXELN21918</t>
  </si>
  <si>
    <t>TOPRAK (KADINHANI)</t>
  </si>
  <si>
    <t>TRXTOPN01918</t>
  </si>
  <si>
    <t>GÜZEL TARIM (YEŞİLÖZ)</t>
  </si>
  <si>
    <t>TRXGZLN02025</t>
  </si>
  <si>
    <t>HİKMET ŞEFLEK</t>
  </si>
  <si>
    <t>TRXXFUN12014</t>
  </si>
  <si>
    <t>TEKA (KARAKEÇİLİ)</t>
  </si>
  <si>
    <t>EK-1/H</t>
  </si>
  <si>
    <t xml:space="preserve">GAZİANTEP ŞUBE TOPLAMI </t>
  </si>
  <si>
    <t>*TMO Elektronik Satış Platformu Üzerinden satılacaktır.</t>
  </si>
  <si>
    <t>* Şube Müdürlüklerimiz kanalıyla serbest olarak satılacaktır.</t>
  </si>
  <si>
    <t>TRXTYTB02029</t>
  </si>
  <si>
    <t>1122</t>
  </si>
  <si>
    <t>TRXXEGB02020</t>
  </si>
  <si>
    <t>İzmir Şube</t>
  </si>
  <si>
    <t>GRAİN (GERMENCİK)</t>
  </si>
  <si>
    <t>TRXGRAB72023</t>
  </si>
  <si>
    <t>TRXGRAB12029</t>
  </si>
  <si>
    <t>TRXGRABA2023</t>
  </si>
  <si>
    <t>1312</t>
  </si>
  <si>
    <t>1322</t>
  </si>
  <si>
    <t>İZMİR ŞUBE TOPLAMI</t>
  </si>
  <si>
    <t>MY SİLO (KIRKLARELİ)</t>
  </si>
  <si>
    <t>TRXMYSB62053</t>
  </si>
  <si>
    <t>TRXKTUBA2054</t>
  </si>
  <si>
    <t>TK (SİVRİHİSAR)</t>
  </si>
  <si>
    <t>TK (KAYMAZ)</t>
  </si>
  <si>
    <t>1221</t>
  </si>
  <si>
    <t>1313</t>
  </si>
  <si>
    <t>TRXTKTB02077</t>
  </si>
  <si>
    <t>TRXTKTB02028</t>
  </si>
  <si>
    <t>TRXTKTB02036</t>
  </si>
  <si>
    <t>TRXMYSB12025</t>
  </si>
  <si>
    <t>TRXTKTB12027</t>
  </si>
  <si>
    <t>TRXXEGB02012</t>
  </si>
  <si>
    <t>TRXXEHB02010</t>
  </si>
  <si>
    <t>TRXTKTB12035</t>
  </si>
  <si>
    <t>TRXXEHB12019</t>
  </si>
  <si>
    <t>TRXMYSB32023</t>
  </si>
  <si>
    <t>TRXTKTB22026</t>
  </si>
  <si>
    <t>TRXXEHB22018</t>
  </si>
  <si>
    <t>TRXTKTB22034</t>
  </si>
  <si>
    <t>TRXMYSB22024</t>
  </si>
  <si>
    <t>TRXTKTB42024</t>
  </si>
  <si>
    <t>1546</t>
  </si>
  <si>
    <t>TRXTKTB12076</t>
  </si>
  <si>
    <t>TRXTKTB12084</t>
  </si>
  <si>
    <t>TRXXGVB02024</t>
  </si>
  <si>
    <t>Edirne Şube</t>
  </si>
  <si>
    <t>TRXETDB22015</t>
  </si>
  <si>
    <t>TMO-TOBB (KEŞAN)</t>
  </si>
  <si>
    <t>TRXXEDB22017</t>
  </si>
  <si>
    <t>ES LİDAŞ (UZUNKÖPRÜ)</t>
  </si>
  <si>
    <t>TRXXFSB22012</t>
  </si>
  <si>
    <t>ES LİDAŞ (HAVSA)</t>
  </si>
  <si>
    <t>TRXXEAB22021</t>
  </si>
  <si>
    <t>TRXXEDB02027</t>
  </si>
  <si>
    <t>1525</t>
  </si>
  <si>
    <t>TRXXEDB02035</t>
  </si>
  <si>
    <t>TRXXEDB62013</t>
  </si>
  <si>
    <t>EDİRNE ŞUBE TOPLAMI</t>
  </si>
  <si>
    <t>LÜLEBURGAZ</t>
  </si>
  <si>
    <t>TRXLTDB22010</t>
  </si>
  <si>
    <t>TRXMYSB32056</t>
  </si>
  <si>
    <t>TRXKTUB62046</t>
  </si>
  <si>
    <t>TRXXENB02018</t>
  </si>
  <si>
    <t>BATMAN LİDAŞ</t>
  </si>
  <si>
    <t>TRXXFZB52014</t>
  </si>
  <si>
    <t>TRXHETB52013</t>
  </si>
  <si>
    <t>TRXKAYB32017</t>
  </si>
  <si>
    <t>TRXKAYB22018</t>
  </si>
  <si>
    <t>TRXKAYB52015</t>
  </si>
  <si>
    <t>TRXKAYB12126</t>
  </si>
  <si>
    <t>KÜÇÜKER İNÇLER</t>
  </si>
  <si>
    <t>TRXXGFB02019</t>
  </si>
  <si>
    <t>LDR TARIM (KARATAY)</t>
  </si>
  <si>
    <t>TRXXFGB02019</t>
  </si>
  <si>
    <t>TRXTZCB02014</t>
  </si>
  <si>
    <t>TRXKTUB32015</t>
  </si>
  <si>
    <t>TRXSRCB12012</t>
  </si>
  <si>
    <t>TRXKLDB12010</t>
  </si>
  <si>
    <t>TRXTZCB12013</t>
  </si>
  <si>
    <t>TRXASLB42016</t>
  </si>
  <si>
    <t>TRXASLB42057</t>
  </si>
  <si>
    <t>TRXKTUBB2012</t>
  </si>
  <si>
    <t>TRXGZLB42018</t>
  </si>
  <si>
    <t>TRXASLBB2057</t>
  </si>
  <si>
    <t>TRXKTUB52013</t>
  </si>
  <si>
    <t>TRXASLB62022</t>
  </si>
  <si>
    <t>TRXASLB62014</t>
  </si>
  <si>
    <t>TRXASLB62055</t>
  </si>
  <si>
    <t>TRXSRCB22011</t>
  </si>
  <si>
    <t>REKOLTE TARIM</t>
  </si>
  <si>
    <t>TRXXGPB12116</t>
  </si>
  <si>
    <t>TRXTZCB42010</t>
  </si>
  <si>
    <t>TRXASLB72013</t>
  </si>
  <si>
    <t>TRXASLB72054</t>
  </si>
  <si>
    <t>TRXXFUB02028</t>
  </si>
  <si>
    <t>ANKARA TB</t>
  </si>
  <si>
    <t>TRXXEFB42010</t>
  </si>
  <si>
    <t>Polatlı Şube</t>
  </si>
  <si>
    <t>Kırıkkale Şube</t>
  </si>
  <si>
    <t>TRXXGBB32015</t>
  </si>
  <si>
    <t>TRXXFVB02026</t>
  </si>
  <si>
    <t>TRXXFVB42014</t>
  </si>
  <si>
    <t>Kırşehir Şube</t>
  </si>
  <si>
    <t>TRXTTDB42011</t>
  </si>
  <si>
    <t>TRXTTDB32012</t>
  </si>
  <si>
    <t>1611</t>
  </si>
  <si>
    <t>AVS AGRO</t>
  </si>
  <si>
    <t>TRXAVSA12010</t>
  </si>
  <si>
    <t>TRXXFGA12010</t>
  </si>
  <si>
    <t>TRXXETA02017</t>
  </si>
  <si>
    <t>TRXKANA02015</t>
  </si>
  <si>
    <t>ATARLAR (SULTANHANI)</t>
  </si>
  <si>
    <t>TRXATUA02029</t>
  </si>
  <si>
    <t>AKSARAY TB (ARATOL)</t>
  </si>
  <si>
    <t>TRXAKSA12021</t>
  </si>
  <si>
    <t>MY SİLO (AKSARAY)</t>
  </si>
  <si>
    <t>TRXMYSA12019</t>
  </si>
  <si>
    <t>TRXATUA12010</t>
  </si>
  <si>
    <t>TRXKANA12014</t>
  </si>
  <si>
    <t>TRXATUA12028</t>
  </si>
  <si>
    <t>TMO-TOBB (ÇORUM)</t>
  </si>
  <si>
    <t>TRXXHBA02018</t>
  </si>
  <si>
    <t>TRXOZMA32013</t>
  </si>
  <si>
    <t>TRXTYTA02021</t>
  </si>
  <si>
    <t>TRXATAA12012</t>
  </si>
  <si>
    <t>MATLI (GAZİANTEP)</t>
  </si>
  <si>
    <t>TRXXDRA12012</t>
  </si>
  <si>
    <t>Mahsul Yılı</t>
  </si>
  <si>
    <t>KAİNAT (KARAMAN)</t>
  </si>
  <si>
    <t>TRXKTUI01916</t>
  </si>
  <si>
    <t>TRXAVSI01917</t>
  </si>
  <si>
    <t>RANA FARM</t>
  </si>
  <si>
    <t>TRXRNFI01923</t>
  </si>
  <si>
    <t>ŞAKİROĞLU</t>
  </si>
  <si>
    <t>TRXSKRI01914</t>
  </si>
  <si>
    <t>YUSUF ZENGİN</t>
  </si>
  <si>
    <t>TRXYUSI01919</t>
  </si>
  <si>
    <t>KONAGRO</t>
  </si>
  <si>
    <t>TRXKNGI01918</t>
  </si>
  <si>
    <t>EVLİK (KARATAY)</t>
  </si>
  <si>
    <t>TRXEVDI01911</t>
  </si>
  <si>
    <t>TRXSMLI01921</t>
  </si>
  <si>
    <t>TRXKTUI11915</t>
  </si>
  <si>
    <t>TRXSRCI11910</t>
  </si>
  <si>
    <t>TRXASLI11958</t>
  </si>
  <si>
    <t>TRXASLI11941</t>
  </si>
  <si>
    <t>TRXSKRI11913</t>
  </si>
  <si>
    <t>TRXASLI11925</t>
  </si>
  <si>
    <t>SARAÇ (BEYŞEHİR)</t>
  </si>
  <si>
    <t>TRXSRCI01929</t>
  </si>
  <si>
    <t>2412</t>
  </si>
  <si>
    <t>Batman Şube</t>
  </si>
  <si>
    <t>TRXMYSI01916</t>
  </si>
  <si>
    <t>DOĞA AKBULUT</t>
  </si>
  <si>
    <t>TRXXEII01916</t>
  </si>
  <si>
    <t>AKSARAY TB (EŞMEKAYA)</t>
  </si>
  <si>
    <t>TRXAKSI11927</t>
  </si>
  <si>
    <t>SAFİRTAŞ</t>
  </si>
  <si>
    <t>TRXSFTI01910</t>
  </si>
  <si>
    <t>TRXSFTI02017</t>
  </si>
  <si>
    <t>TRXALLI02010</t>
  </si>
  <si>
    <t>03 MART 2021 TARİHİNDEN İTİBAREN SATIŞA AÇILAN  MAKARNALIK BUĞDAY STOKLARI (TON)</t>
  </si>
  <si>
    <t>03 MART 2021 TARİHİNDEN İTİBAREN SATIŞA AÇILAN ELÜS YERLİ MAKARNALIK BUĞDAY STOKLARI (KG)</t>
  </si>
  <si>
    <t>03 MART 2021 TARİHİNDEN İTİBAREN SATIŞA AÇILAN ELÜS  BUĞDAY STOKLARI (KG)</t>
  </si>
  <si>
    <t>03 MART 2021 TARİHİNDEN İTİBAREN SATIŞA AÇILAN YERLİ EKMEKLİK BUĞDAY STOKLARI (TON)</t>
  </si>
  <si>
    <t>03 MART 2021 TARİHİNDEN İTİBAREN SATIŞA AÇILAN  İTHAL EKMEKLİK BUĞDAY STOKLARI (TON)</t>
  </si>
  <si>
    <t>03 MART 2021 TARİHİNDEN İTİBAREN SATIŞA AÇILAN ELÜS ARPA STOKLARI</t>
  </si>
  <si>
    <t>03 MART 2021 TARİHİNDEN İTİBAREN SATIŞA AÇILAN YERLİ VE İTHAL ARPA STOKLARI (TON)</t>
  </si>
  <si>
    <t xml:space="preserve">     TMO Elektronik Satış Platformu 
     Üzerinden  Satılacaktır</t>
  </si>
  <si>
    <t>03 MART 2021 TARİHİNDEN İTİBAREN SATIŞA AÇILAN  ELÜS MISIR STOKLARI (KG)</t>
  </si>
  <si>
    <t>03 MART 2021 TARİHİNDEN İTİBAREN SATIŞA AÇILAN  MISIR STOKLARI (TON)</t>
  </si>
  <si>
    <t>TRXTTDB52010</t>
  </si>
  <si>
    <t>TRXTTDB62019</t>
  </si>
  <si>
    <t>TRXTTDB22013</t>
  </si>
  <si>
    <t>TRXTTDB72018</t>
  </si>
  <si>
    <t>TOPTAN SATIŞA AÇILAN PİRİNÇ STOKLARI (TON)</t>
  </si>
  <si>
    <t>KISA TANE GROSKİ (2020) (3622 KODLU)</t>
  </si>
  <si>
    <t>BALDO (2020)
 (3681 KODLU)</t>
  </si>
  <si>
    <t>YERUA           (2020)
(3694 KODLU)</t>
  </si>
  <si>
    <t>FORTUNA (2020)
(3695 KODLU)</t>
  </si>
  <si>
    <t>RONALDO (2020)
(3685 KODLU)</t>
  </si>
  <si>
    <t>BALDO 3673 (2020)</t>
  </si>
  <si>
    <t>LUNA (2019)
(3657 KODLU)</t>
  </si>
  <si>
    <t>ANKARA</t>
  </si>
  <si>
    <t>SATIŞA AÇILAN ELÜS  NOHUT STOKLARI*</t>
  </si>
  <si>
    <t>MİKTAR (KG)</t>
  </si>
  <si>
    <t>3411-3443</t>
  </si>
  <si>
    <t>AKSARAY</t>
  </si>
  <si>
    <t>TRXKANN12017</t>
  </si>
  <si>
    <t>3411-3473</t>
  </si>
  <si>
    <t>MEZOPOTAMYA</t>
  </si>
  <si>
    <t>TRXXEMN21916</t>
  </si>
  <si>
    <t>TRXXFDN22019</t>
  </si>
  <si>
    <t>TRXMYSN12020</t>
  </si>
  <si>
    <t>3411-3442</t>
  </si>
  <si>
    <t>TRXXELN11919</t>
  </si>
  <si>
    <t>KUŞAT TARIM</t>
  </si>
  <si>
    <t>TRXXEJN02011</t>
  </si>
  <si>
    <t>TRXXGBN12012</t>
  </si>
  <si>
    <t>TRXXGIN12017</t>
  </si>
  <si>
    <t>YERKÖY</t>
  </si>
  <si>
    <t>TRXMYSN12038</t>
  </si>
  <si>
    <t>SATIŞA AÇILAN TMO NOHUT STOKLARI *</t>
  </si>
  <si>
    <t>DEPO TİPİ</t>
  </si>
  <si>
    <t xml:space="preserve"> MİKTAR (KG)</t>
  </si>
  <si>
    <t>ÇORUM (ÇANKIRI)</t>
  </si>
  <si>
    <t>AÇIK YIĞIN</t>
  </si>
  <si>
    <t>GAZİANTEP (MERKEZ)</t>
  </si>
  <si>
    <t>KAPALI DEPO</t>
  </si>
  <si>
    <t>ANKARA (HAYMANA)</t>
  </si>
  <si>
    <t>SAMSUN (AMASYA)</t>
  </si>
  <si>
    <t>YERKÖY  (MERKEZ)</t>
  </si>
  <si>
    <t>İthal Buğday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</si>
</sst>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₺_-;\-* #,##0.00\ _₺_-;_-* &quot;-&quot;??\ _₺_-;_-@_-"/>
    <numFmt numFmtId="164" formatCode="_-* #,##0.00\ _T_L_-;\-* #,##0.00\ _T_L_-;_-* &quot;-&quot;??\ _T_L_-;_-@_-"/>
    <numFmt numFmtId="165" formatCode="_-* #,##0\ _T_L_-;\-* #,##0\ _T_L_-;_-* &quot;-&quot;??\ _T_L_-;_-@_-"/>
  </numFmts>
  <fonts count="5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b/>
      <sz val="14"/>
      <name val="Times New Roman"/>
      <family val="1"/>
      <charset val="162"/>
    </font>
    <font>
      <sz val="14"/>
      <color theme="1"/>
      <name val="Times New Roman"/>
      <family val="1"/>
      <charset val="162"/>
    </font>
    <font>
      <sz val="14"/>
      <name val="Times New Roman"/>
      <family val="1"/>
      <charset val="162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162"/>
    </font>
    <font>
      <sz val="11"/>
      <color indexed="8"/>
      <name val="Calibri"/>
      <family val="2"/>
    </font>
    <font>
      <b/>
      <sz val="16"/>
      <name val="Times New Roman"/>
      <family val="1"/>
      <charset val="162"/>
    </font>
    <font>
      <b/>
      <sz val="18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1"/>
      <color theme="1"/>
      <name val="Arial"/>
      <family val="2"/>
      <charset val="162"/>
    </font>
    <font>
      <b/>
      <sz val="16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6"/>
      <name val="Calibri"/>
      <family val="2"/>
      <scheme val="minor"/>
    </font>
    <font>
      <sz val="18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6"/>
      <name val="Times New Roman"/>
      <family val="1"/>
      <charset val="162"/>
    </font>
    <font>
      <sz val="11"/>
      <name val="Times New Roman"/>
      <family val="1"/>
      <charset val="162"/>
    </font>
    <font>
      <b/>
      <sz val="16"/>
      <color theme="0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Times New Roman"/>
      <family val="1"/>
      <charset val="162"/>
    </font>
    <font>
      <b/>
      <sz val="20"/>
      <name val="Times New Roman"/>
      <family val="1"/>
      <charset val="162"/>
    </font>
    <font>
      <b/>
      <sz val="20"/>
      <color theme="1"/>
      <name val="Times New Roman"/>
      <family val="1"/>
      <charset val="162"/>
    </font>
    <font>
      <sz val="20"/>
      <color theme="1"/>
      <name val="Times New Roman"/>
      <family val="1"/>
      <charset val="162"/>
    </font>
    <font>
      <sz val="20"/>
      <name val="Times New Roman"/>
      <family val="1"/>
      <charset val="162"/>
    </font>
    <font>
      <b/>
      <sz val="12"/>
      <name val="Times New Roman"/>
      <family val="1"/>
      <charset val="162"/>
    </font>
    <font>
      <sz val="14"/>
      <color rgb="FFFF0000"/>
      <name val="Times New Roman"/>
      <family val="1"/>
      <charset val="162"/>
    </font>
    <font>
      <sz val="11"/>
      <name val="Calibri"/>
      <family val="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23">
    <xf numFmtId="0" fontId="0" fillId="0" borderId="0"/>
    <xf numFmtId="43" fontId="16" fillId="0" borderId="0" applyFont="0" applyFill="0" applyBorder="0" applyAlignment="0" applyProtection="0"/>
    <xf numFmtId="0" fontId="17" fillId="0" borderId="0"/>
    <xf numFmtId="0" fontId="20" fillId="0" borderId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6" fillId="0" borderId="0" applyFont="0" applyFill="0" applyBorder="0" applyAlignment="0" applyProtection="0"/>
  </cellStyleXfs>
  <cellXfs count="370">
    <xf numFmtId="0" fontId="0" fillId="0" borderId="0" xfId="0"/>
    <xf numFmtId="0" fontId="18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2" fillId="0" borderId="0" xfId="0" applyFont="1"/>
    <xf numFmtId="3" fontId="0" fillId="0" borderId="0" xfId="0" applyNumberFormat="1"/>
    <xf numFmtId="0" fontId="30" fillId="0" borderId="0" xfId="0" applyFont="1"/>
    <xf numFmtId="0" fontId="32" fillId="0" borderId="0" xfId="0" applyFont="1" applyFill="1" applyBorder="1"/>
    <xf numFmtId="0" fontId="31" fillId="0" borderId="0" xfId="0" applyFont="1" applyBorder="1" applyAlignment="1">
      <alignment horizontal="right"/>
    </xf>
    <xf numFmtId="0" fontId="33" fillId="0" borderId="0" xfId="0" applyFont="1" applyFill="1"/>
    <xf numFmtId="3" fontId="33" fillId="0" borderId="0" xfId="0" applyNumberFormat="1" applyFont="1" applyFill="1"/>
    <xf numFmtId="0" fontId="33" fillId="0" borderId="0" xfId="0" applyFont="1" applyFill="1" applyBorder="1"/>
    <xf numFmtId="165" fontId="33" fillId="0" borderId="0" xfId="0" applyNumberFormat="1" applyFont="1" applyFill="1"/>
    <xf numFmtId="0" fontId="29" fillId="0" borderId="0" xfId="0" applyFont="1" applyBorder="1" applyAlignment="1"/>
    <xf numFmtId="0" fontId="19" fillId="0" borderId="0" xfId="0" applyFont="1" applyBorder="1" applyAlignment="1"/>
    <xf numFmtId="0" fontId="29" fillId="0" borderId="0" xfId="0" applyFont="1"/>
    <xf numFmtId="0" fontId="35" fillId="0" borderId="0" xfId="0" applyFont="1"/>
    <xf numFmtId="0" fontId="36" fillId="0" borderId="0" xfId="0" applyFont="1" applyFill="1" applyBorder="1" applyAlignment="1">
      <alignment vertical="center" textRotation="90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1" fontId="27" fillId="2" borderId="19" xfId="0" applyNumberFormat="1" applyFont="1" applyFill="1" applyBorder="1" applyAlignment="1">
      <alignment horizontal="center" vertical="center" wrapText="1"/>
    </xf>
    <xf numFmtId="1" fontId="27" fillId="2" borderId="10" xfId="0" applyNumberFormat="1" applyFont="1" applyFill="1" applyBorder="1" applyAlignment="1">
      <alignment horizontal="center" vertical="center" wrapText="1"/>
    </xf>
    <xf numFmtId="3" fontId="27" fillId="2" borderId="43" xfId="0" applyNumberFormat="1" applyFont="1" applyFill="1" applyBorder="1" applyAlignment="1">
      <alignment horizontal="left" vertical="center"/>
    </xf>
    <xf numFmtId="3" fontId="27" fillId="2" borderId="47" xfId="0" applyNumberFormat="1" applyFont="1" applyFill="1" applyBorder="1" applyAlignment="1">
      <alignment horizontal="center" vertical="center"/>
    </xf>
    <xf numFmtId="49" fontId="36" fillId="2" borderId="44" xfId="0" applyNumberFormat="1" applyFont="1" applyFill="1" applyBorder="1" applyAlignment="1">
      <alignment horizontal="left" wrapText="1"/>
    </xf>
    <xf numFmtId="0" fontId="36" fillId="2" borderId="50" xfId="0" applyFont="1" applyFill="1" applyBorder="1" applyAlignment="1">
      <alignment horizontal="left" wrapText="1"/>
    </xf>
    <xf numFmtId="49" fontId="36" fillId="2" borderId="50" xfId="0" applyNumberFormat="1" applyFont="1" applyFill="1" applyBorder="1" applyAlignment="1">
      <alignment horizontal="left" wrapText="1"/>
    </xf>
    <xf numFmtId="49" fontId="36" fillId="2" borderId="1" xfId="0" applyNumberFormat="1" applyFont="1" applyFill="1" applyBorder="1" applyAlignment="1">
      <alignment horizontal="left" wrapText="1"/>
    </xf>
    <xf numFmtId="3" fontId="36" fillId="2" borderId="1" xfId="0" applyNumberFormat="1" applyFont="1" applyFill="1" applyBorder="1" applyAlignment="1">
      <alignment horizontal="right" wrapText="1"/>
    </xf>
    <xf numFmtId="0" fontId="36" fillId="2" borderId="1" xfId="0" applyFont="1" applyFill="1" applyBorder="1" applyAlignment="1">
      <alignment horizontal="left" wrapText="1"/>
    </xf>
    <xf numFmtId="49" fontId="27" fillId="2" borderId="11" xfId="0" applyNumberFormat="1" applyFont="1" applyFill="1" applyBorder="1" applyAlignment="1">
      <alignment horizontal="center" vertical="center" wrapText="1"/>
    </xf>
    <xf numFmtId="49" fontId="27" fillId="2" borderId="8" xfId="0" applyNumberFormat="1" applyFont="1" applyFill="1" applyBorder="1" applyAlignment="1">
      <alignment horizontal="center" vertical="center" wrapText="1"/>
    </xf>
    <xf numFmtId="49" fontId="36" fillId="2" borderId="21" xfId="0" applyNumberFormat="1" applyFont="1" applyFill="1" applyBorder="1" applyAlignment="1">
      <alignment horizontal="left" wrapText="1"/>
    </xf>
    <xf numFmtId="3" fontId="36" fillId="2" borderId="21" xfId="0" applyNumberFormat="1" applyFont="1" applyFill="1" applyBorder="1" applyAlignment="1">
      <alignment horizontal="right" wrapText="1"/>
    </xf>
    <xf numFmtId="0" fontId="36" fillId="2" borderId="23" xfId="0" applyFont="1" applyFill="1" applyBorder="1" applyAlignment="1">
      <alignment horizontal="left" wrapText="1"/>
    </xf>
    <xf numFmtId="3" fontId="33" fillId="2" borderId="33" xfId="0" applyNumberFormat="1" applyFont="1" applyFill="1" applyBorder="1"/>
    <xf numFmtId="49" fontId="28" fillId="2" borderId="1" xfId="0" applyNumberFormat="1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left" wrapText="1"/>
    </xf>
    <xf numFmtId="0" fontId="34" fillId="2" borderId="1" xfId="0" applyFont="1" applyFill="1" applyBorder="1" applyAlignment="1">
      <alignment horizontal="left" wrapText="1"/>
    </xf>
    <xf numFmtId="3" fontId="34" fillId="2" borderId="4" xfId="0" applyNumberFormat="1" applyFont="1" applyFill="1" applyBorder="1" applyAlignment="1">
      <alignment horizontal="right" wrapText="1"/>
    </xf>
    <xf numFmtId="3" fontId="21" fillId="3" borderId="11" xfId="0" applyNumberFormat="1" applyFont="1" applyFill="1" applyBorder="1" applyAlignment="1">
      <alignment horizontal="left"/>
    </xf>
    <xf numFmtId="3" fontId="21" fillId="3" borderId="8" xfId="0" applyNumberFormat="1" applyFont="1" applyFill="1" applyBorder="1" applyAlignment="1">
      <alignment horizontal="center"/>
    </xf>
    <xf numFmtId="3" fontId="21" fillId="3" borderId="18" xfId="0" applyNumberFormat="1" applyFont="1" applyFill="1" applyBorder="1" applyAlignment="1">
      <alignment horizontal="center"/>
    </xf>
    <xf numFmtId="3" fontId="21" fillId="3" borderId="8" xfId="0" applyNumberFormat="1" applyFont="1" applyFill="1" applyBorder="1" applyAlignment="1">
      <alignment horizontal="right"/>
    </xf>
    <xf numFmtId="0" fontId="28" fillId="3" borderId="1" xfId="0" applyFont="1" applyFill="1" applyBorder="1"/>
    <xf numFmtId="3" fontId="28" fillId="3" borderId="1" xfId="0" applyNumberFormat="1" applyFont="1" applyFill="1" applyBorder="1"/>
    <xf numFmtId="0" fontId="27" fillId="3" borderId="11" xfId="0" applyFont="1" applyFill="1" applyBorder="1"/>
    <xf numFmtId="49" fontId="27" fillId="3" borderId="11" xfId="0" applyNumberFormat="1" applyFont="1" applyFill="1" applyBorder="1" applyAlignment="1">
      <alignment horizontal="right"/>
    </xf>
    <xf numFmtId="3" fontId="27" fillId="3" borderId="11" xfId="0" applyNumberFormat="1" applyFont="1" applyFill="1" applyBorder="1"/>
    <xf numFmtId="3" fontId="27" fillId="3" borderId="8" xfId="0" applyNumberFormat="1" applyFont="1" applyFill="1" applyBorder="1"/>
    <xf numFmtId="3" fontId="33" fillId="0" borderId="22" xfId="0" applyNumberFormat="1" applyFont="1" applyFill="1" applyBorder="1" applyAlignment="1">
      <alignment horizontal="right"/>
    </xf>
    <xf numFmtId="3" fontId="33" fillId="0" borderId="13" xfId="0" applyNumberFormat="1" applyFont="1" applyFill="1" applyBorder="1" applyAlignment="1">
      <alignment horizontal="right"/>
    </xf>
    <xf numFmtId="3" fontId="33" fillId="0" borderId="34" xfId="0" applyNumberFormat="1" applyFont="1" applyFill="1" applyBorder="1" applyAlignment="1">
      <alignment horizontal="right"/>
    </xf>
    <xf numFmtId="0" fontId="23" fillId="0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0" fontId="19" fillId="0" borderId="23" xfId="0" applyFont="1" applyFill="1" applyBorder="1" applyAlignment="1"/>
    <xf numFmtId="0" fontId="19" fillId="0" borderId="24" xfId="0" applyFont="1" applyFill="1" applyBorder="1" applyAlignment="1"/>
    <xf numFmtId="0" fontId="41" fillId="0" borderId="0" xfId="0" applyFont="1" applyAlignment="1">
      <alignment horizontal="center" vertical="top" wrapText="1"/>
    </xf>
    <xf numFmtId="0" fontId="41" fillId="0" borderId="0" xfId="0" applyFont="1" applyBorder="1" applyAlignment="1">
      <alignment horizontal="center" vertical="top" wrapText="1"/>
    </xf>
    <xf numFmtId="0" fontId="41" fillId="0" borderId="15" xfId="0" applyFont="1" applyBorder="1" applyAlignment="1">
      <alignment horizontal="center" vertical="top" wrapText="1"/>
    </xf>
    <xf numFmtId="0" fontId="41" fillId="0" borderId="3" xfId="0" applyFont="1" applyBorder="1" applyAlignment="1">
      <alignment horizontal="center" vertical="top" wrapText="1"/>
    </xf>
    <xf numFmtId="0" fontId="41" fillId="0" borderId="16" xfId="0" applyFont="1" applyBorder="1" applyAlignment="1">
      <alignment horizontal="center" vertical="top" wrapText="1"/>
    </xf>
    <xf numFmtId="0" fontId="0" fillId="0" borderId="12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41" fillId="3" borderId="1" xfId="0" applyFont="1" applyFill="1" applyBorder="1" applyAlignment="1">
      <alignment horizontal="center" vertical="top" wrapText="1"/>
    </xf>
    <xf numFmtId="0" fontId="39" fillId="3" borderId="12" xfId="0" applyFont="1" applyFill="1" applyBorder="1" applyAlignment="1">
      <alignment horizontal="left" vertical="top"/>
    </xf>
    <xf numFmtId="0" fontId="41" fillId="0" borderId="11" xfId="0" applyFont="1" applyBorder="1" applyAlignment="1">
      <alignment horizontal="center" vertical="top" wrapText="1"/>
    </xf>
    <xf numFmtId="0" fontId="41" fillId="0" borderId="18" xfId="0" applyFont="1" applyBorder="1" applyAlignment="1">
      <alignment horizontal="center" vertical="top" wrapText="1"/>
    </xf>
    <xf numFmtId="3" fontId="41" fillId="0" borderId="17" xfId="0" applyNumberFormat="1" applyFont="1" applyBorder="1" applyAlignment="1">
      <alignment horizontal="right" vertical="top" wrapText="1"/>
    </xf>
    <xf numFmtId="3" fontId="19" fillId="0" borderId="0" xfId="0" applyNumberFormat="1" applyFont="1" applyBorder="1" applyAlignment="1"/>
    <xf numFmtId="3" fontId="41" fillId="0" borderId="34" xfId="0" applyNumberFormat="1" applyFont="1" applyBorder="1" applyAlignment="1">
      <alignment horizontal="right" vertical="top" wrapText="1"/>
    </xf>
    <xf numFmtId="0" fontId="41" fillId="0" borderId="33" xfId="0" applyFont="1" applyBorder="1" applyAlignment="1">
      <alignment horizontal="center" vertical="top" wrapText="1"/>
    </xf>
    <xf numFmtId="0" fontId="41" fillId="0" borderId="3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3" fontId="41" fillId="0" borderId="0" xfId="0" applyNumberFormat="1" applyFont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41" fillId="0" borderId="1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9" xfId="0" applyFont="1" applyBorder="1" applyAlignment="1">
      <alignment horizontal="center" vertical="center" wrapText="1"/>
    </xf>
    <xf numFmtId="0" fontId="40" fillId="0" borderId="0" xfId="0" applyFont="1" applyBorder="1" applyAlignment="1">
      <alignment vertical="center"/>
    </xf>
    <xf numFmtId="0" fontId="0" fillId="0" borderId="0" xfId="0" applyAlignment="1">
      <alignment horizontal="left" vertical="top"/>
    </xf>
    <xf numFmtId="3" fontId="0" fillId="2" borderId="4" xfId="0" applyNumberFormat="1" applyFill="1" applyBorder="1" applyAlignment="1">
      <alignment horizontal="right" vertical="top"/>
    </xf>
    <xf numFmtId="0" fontId="5" fillId="2" borderId="12" xfId="0" applyFont="1" applyFill="1" applyBorder="1" applyAlignment="1">
      <alignment horizontal="left" vertical="top"/>
    </xf>
    <xf numFmtId="0" fontId="36" fillId="0" borderId="14" xfId="0" applyFont="1" applyFill="1" applyBorder="1" applyAlignment="1">
      <alignment horizontal="left" vertical="center" wrapText="1"/>
    </xf>
    <xf numFmtId="0" fontId="18" fillId="0" borderId="0" xfId="0" applyFont="1" applyFill="1"/>
    <xf numFmtId="0" fontId="24" fillId="0" borderId="0" xfId="0" applyFont="1" applyFill="1"/>
    <xf numFmtId="0" fontId="25" fillId="0" borderId="0" xfId="0" applyFont="1" applyFill="1" applyBorder="1" applyAlignment="1">
      <alignment horizontal="right"/>
    </xf>
    <xf numFmtId="0" fontId="27" fillId="0" borderId="1" xfId="0" applyFont="1" applyFill="1" applyBorder="1" applyAlignment="1">
      <alignment horizontal="center" vertical="center" wrapText="1"/>
    </xf>
    <xf numFmtId="3" fontId="24" fillId="0" borderId="0" xfId="0" applyNumberFormat="1" applyFont="1" applyFill="1"/>
    <xf numFmtId="0" fontId="29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vertical="center" wrapText="1"/>
    </xf>
    <xf numFmtId="49" fontId="27" fillId="0" borderId="51" xfId="0" applyNumberFormat="1" applyFont="1" applyFill="1" applyBorder="1" applyAlignment="1">
      <alignment horizontal="center" vertical="center" wrapText="1"/>
    </xf>
    <xf numFmtId="0" fontId="27" fillId="0" borderId="33" xfId="0" applyNumberFormat="1" applyFont="1" applyFill="1" applyBorder="1" applyAlignment="1">
      <alignment horizontal="center" vertical="center" wrapText="1"/>
    </xf>
    <xf numFmtId="0" fontId="27" fillId="0" borderId="26" xfId="0" applyNumberFormat="1" applyFont="1" applyFill="1" applyBorder="1" applyAlignment="1">
      <alignment horizontal="center" vertical="center" wrapText="1"/>
    </xf>
    <xf numFmtId="49" fontId="27" fillId="0" borderId="41" xfId="0" applyNumberFormat="1" applyFont="1" applyFill="1" applyBorder="1" applyAlignment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/>
    <xf numFmtId="0" fontId="21" fillId="0" borderId="11" xfId="0" applyFont="1" applyFill="1" applyBorder="1" applyAlignment="1"/>
    <xf numFmtId="3" fontId="21" fillId="0" borderId="18" xfId="0" applyNumberFormat="1" applyFont="1" applyFill="1" applyBorder="1" applyAlignment="1">
      <alignment horizontal="right"/>
    </xf>
    <xf numFmtId="3" fontId="21" fillId="0" borderId="8" xfId="0" applyNumberFormat="1" applyFont="1" applyFill="1" applyBorder="1" applyAlignment="1">
      <alignment horizontal="right"/>
    </xf>
    <xf numFmtId="3" fontId="21" fillId="0" borderId="17" xfId="0" applyNumberFormat="1" applyFont="1" applyFill="1" applyBorder="1" applyAlignment="1">
      <alignment horizontal="right"/>
    </xf>
    <xf numFmtId="0" fontId="24" fillId="0" borderId="0" xfId="0" applyFont="1" applyFill="1" applyAlignment="1">
      <alignment vertical="center"/>
    </xf>
    <xf numFmtId="0" fontId="42" fillId="0" borderId="1" xfId="0" applyFont="1" applyBorder="1" applyAlignment="1">
      <alignment horizontal="center" vertical="center" wrapText="1"/>
    </xf>
    <xf numFmtId="0" fontId="45" fillId="0" borderId="0" xfId="0" applyFont="1" applyAlignment="1">
      <alignment vertical="center"/>
    </xf>
    <xf numFmtId="3" fontId="43" fillId="2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horizontal="center" vertical="center" wrapText="1"/>
    </xf>
    <xf numFmtId="0" fontId="46" fillId="2" borderId="1" xfId="0" applyFont="1" applyFill="1" applyBorder="1" applyAlignment="1">
      <alignment horizontal="left" vertical="center"/>
    </xf>
    <xf numFmtId="3" fontId="46" fillId="2" borderId="1" xfId="0" applyNumberFormat="1" applyFont="1" applyFill="1" applyBorder="1" applyAlignment="1">
      <alignment horizontal="center" vertical="center"/>
    </xf>
    <xf numFmtId="0" fontId="43" fillId="2" borderId="1" xfId="0" applyFont="1" applyFill="1" applyBorder="1" applyAlignment="1">
      <alignment vertical="center"/>
    </xf>
    <xf numFmtId="0" fontId="44" fillId="2" borderId="0" xfId="0" applyFont="1" applyFill="1" applyBorder="1" applyAlignment="1">
      <alignment vertical="center"/>
    </xf>
    <xf numFmtId="0" fontId="44" fillId="2" borderId="3" xfId="2" applyFont="1" applyFill="1" applyBorder="1" applyAlignment="1">
      <alignment horizontal="center" vertical="center" wrapText="1"/>
    </xf>
    <xf numFmtId="0" fontId="44" fillId="2" borderId="3" xfId="2" applyFont="1" applyFill="1" applyBorder="1" applyAlignment="1">
      <alignment vertical="center" wrapText="1"/>
    </xf>
    <xf numFmtId="0" fontId="44" fillId="2" borderId="7" xfId="2" applyFont="1" applyFill="1" applyBorder="1" applyAlignment="1">
      <alignment horizontal="center" vertical="center" wrapText="1"/>
    </xf>
    <xf numFmtId="0" fontId="44" fillId="2" borderId="1" xfId="2" applyFont="1" applyFill="1" applyBorder="1" applyAlignment="1">
      <alignment horizontal="center" vertical="center" wrapText="1"/>
    </xf>
    <xf numFmtId="3" fontId="46" fillId="2" borderId="1" xfId="2" applyNumberFormat="1" applyFont="1" applyFill="1" applyBorder="1" applyAlignment="1">
      <alignment horizontal="left" vertical="center"/>
    </xf>
    <xf numFmtId="3" fontId="46" fillId="2" borderId="1" xfId="2" applyNumberFormat="1" applyFont="1" applyFill="1" applyBorder="1" applyAlignment="1">
      <alignment horizontal="center" vertical="center"/>
    </xf>
    <xf numFmtId="3" fontId="45" fillId="2" borderId="1" xfId="2" applyNumberFormat="1" applyFont="1" applyFill="1" applyBorder="1" applyAlignment="1">
      <alignment horizontal="center" vertical="center"/>
    </xf>
    <xf numFmtId="0" fontId="45" fillId="2" borderId="1" xfId="2" applyNumberFormat="1" applyFont="1" applyFill="1" applyBorder="1" applyAlignment="1">
      <alignment horizontal="center" vertical="center"/>
    </xf>
    <xf numFmtId="0" fontId="46" fillId="2" borderId="4" xfId="2" applyNumberFormat="1" applyFont="1" applyFill="1" applyBorder="1" applyAlignment="1">
      <alignment horizontal="center" vertical="center"/>
    </xf>
    <xf numFmtId="3" fontId="45" fillId="2" borderId="1" xfId="2" applyNumberFormat="1" applyFont="1" applyFill="1" applyBorder="1" applyAlignment="1">
      <alignment horizontal="right" vertical="center"/>
    </xf>
    <xf numFmtId="3" fontId="44" fillId="2" borderId="1" xfId="2" applyNumberFormat="1" applyFont="1" applyFill="1" applyBorder="1" applyAlignment="1">
      <alignment vertical="center" wrapText="1"/>
    </xf>
    <xf numFmtId="0" fontId="45" fillId="2" borderId="0" xfId="0" applyFont="1" applyFill="1" applyAlignment="1">
      <alignment vertical="center"/>
    </xf>
    <xf numFmtId="0" fontId="45" fillId="2" borderId="0" xfId="0" applyFont="1" applyFill="1" applyBorder="1" applyAlignment="1">
      <alignment vertical="center"/>
    </xf>
    <xf numFmtId="0" fontId="45" fillId="2" borderId="1" xfId="0" applyFont="1" applyFill="1" applyBorder="1" applyAlignment="1">
      <alignment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4" xfId="0" applyFont="1" applyFill="1" applyBorder="1" applyAlignment="1">
      <alignment horizontal="center" vertical="center"/>
    </xf>
    <xf numFmtId="3" fontId="45" fillId="2" borderId="1" xfId="0" applyNumberFormat="1" applyFont="1" applyFill="1" applyBorder="1" applyAlignment="1">
      <alignment vertical="center"/>
    </xf>
    <xf numFmtId="3" fontId="44" fillId="2" borderId="1" xfId="0" applyNumberFormat="1" applyFont="1" applyFill="1" applyBorder="1" applyAlignment="1">
      <alignment vertical="center"/>
    </xf>
    <xf numFmtId="3" fontId="27" fillId="0" borderId="1" xfId="0" applyNumberFormat="1" applyFont="1" applyFill="1" applyBorder="1" applyAlignment="1"/>
    <xf numFmtId="3" fontId="27" fillId="0" borderId="1" xfId="0" applyNumberFormat="1" applyFont="1" applyFill="1" applyBorder="1" applyAlignment="1">
      <alignment horizontal="center"/>
    </xf>
    <xf numFmtId="3" fontId="27" fillId="0" borderId="1" xfId="0" applyNumberFormat="1" applyFont="1" applyFill="1" applyBorder="1" applyAlignment="1">
      <alignment horizontal="right"/>
    </xf>
    <xf numFmtId="0" fontId="25" fillId="0" borderId="54" xfId="0" applyFont="1" applyFill="1" applyBorder="1" applyAlignment="1">
      <alignment horizontal="center" vertical="center" wrapText="1"/>
    </xf>
    <xf numFmtId="0" fontId="25" fillId="0" borderId="55" xfId="0" applyFont="1" applyFill="1" applyBorder="1" applyAlignment="1">
      <alignment horizontal="center" vertical="center" wrapText="1"/>
    </xf>
    <xf numFmtId="0" fontId="25" fillId="0" borderId="51" xfId="0" applyFont="1" applyFill="1" applyBorder="1" applyAlignment="1">
      <alignment horizontal="center" vertical="center" wrapText="1"/>
    </xf>
    <xf numFmtId="0" fontId="25" fillId="0" borderId="41" xfId="0" applyFont="1" applyFill="1" applyBorder="1" applyAlignment="1">
      <alignment horizontal="center" vertical="center" wrapText="1"/>
    </xf>
    <xf numFmtId="0" fontId="25" fillId="0" borderId="56" xfId="0" applyFont="1" applyFill="1" applyBorder="1" applyAlignment="1">
      <alignment horizontal="center" vertical="center" wrapText="1"/>
    </xf>
    <xf numFmtId="0" fontId="25" fillId="0" borderId="57" xfId="0" applyFont="1" applyFill="1" applyBorder="1" applyAlignment="1">
      <alignment horizontal="center" vertical="center" wrapText="1"/>
    </xf>
    <xf numFmtId="0" fontId="45" fillId="0" borderId="0" xfId="0" applyFont="1" applyBorder="1" applyAlignment="1">
      <alignment vertical="center"/>
    </xf>
    <xf numFmtId="0" fontId="0" fillId="0" borderId="0" xfId="0" applyAlignment="1">
      <alignment horizontal="right" vertical="top"/>
    </xf>
    <xf numFmtId="3" fontId="0" fillId="0" borderId="0" xfId="0" applyNumberFormat="1" applyAlignment="1">
      <alignment horizontal="right" vertical="top"/>
    </xf>
    <xf numFmtId="3" fontId="25" fillId="0" borderId="8" xfId="0" applyNumberFormat="1" applyFont="1" applyFill="1" applyBorder="1" applyAlignment="1"/>
    <xf numFmtId="0" fontId="32" fillId="0" borderId="31" xfId="0" applyFont="1" applyFill="1" applyBorder="1" applyAlignment="1">
      <alignment vertical="center" wrapText="1"/>
    </xf>
    <xf numFmtId="0" fontId="0" fillId="0" borderId="29" xfId="0" applyBorder="1"/>
    <xf numFmtId="3" fontId="49" fillId="2" borderId="4" xfId="0" applyNumberFormat="1" applyFont="1" applyFill="1" applyBorder="1" applyAlignment="1">
      <alignment horizontal="right" vertical="top"/>
    </xf>
    <xf numFmtId="0" fontId="0" fillId="2" borderId="12" xfId="0" applyFill="1" applyBorder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 wrapText="1"/>
    </xf>
    <xf numFmtId="0" fontId="39" fillId="2" borderId="1" xfId="0" applyFont="1" applyFill="1" applyBorder="1" applyAlignment="1">
      <alignment horizontal="center" vertical="top" wrapText="1"/>
    </xf>
    <xf numFmtId="3" fontId="2" fillId="2" borderId="4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3" fontId="3" fillId="2" borderId="4" xfId="0" applyNumberFormat="1" applyFont="1" applyFill="1" applyBorder="1" applyAlignment="1">
      <alignment horizontal="right" vertical="top" wrapText="1"/>
    </xf>
    <xf numFmtId="0" fontId="4" fillId="2" borderId="12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right" vertical="top" wrapText="1"/>
    </xf>
    <xf numFmtId="0" fontId="2" fillId="2" borderId="1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 vertical="top"/>
    </xf>
    <xf numFmtId="0" fontId="41" fillId="4" borderId="12" xfId="0" applyFont="1" applyFill="1" applyBorder="1" applyAlignment="1">
      <alignment horizontal="left" vertical="top" wrapText="1"/>
    </xf>
    <xf numFmtId="0" fontId="41" fillId="4" borderId="1" xfId="0" applyFont="1" applyFill="1" applyBorder="1" applyAlignment="1">
      <alignment horizontal="center" vertical="top" wrapText="1"/>
    </xf>
    <xf numFmtId="3" fontId="41" fillId="4" borderId="4" xfId="0" applyNumberFormat="1" applyFont="1" applyFill="1" applyBorder="1" applyAlignment="1">
      <alignment horizontal="right" vertical="top" wrapText="1"/>
    </xf>
    <xf numFmtId="0" fontId="39" fillId="4" borderId="12" xfId="0" applyFont="1" applyFill="1" applyBorder="1" applyAlignment="1">
      <alignment horizontal="left" vertical="top"/>
    </xf>
    <xf numFmtId="0" fontId="39" fillId="4" borderId="6" xfId="0" applyFont="1" applyFill="1" applyBorder="1" applyAlignment="1">
      <alignment horizontal="left" vertical="top"/>
    </xf>
    <xf numFmtId="0" fontId="39" fillId="4" borderId="1" xfId="0" applyFont="1" applyFill="1" applyBorder="1" applyAlignment="1">
      <alignment horizontal="left" vertical="top"/>
    </xf>
    <xf numFmtId="0" fontId="4" fillId="4" borderId="1" xfId="0" applyFont="1" applyFill="1" applyBorder="1" applyAlignment="1">
      <alignment horizontal="center" vertical="top" wrapText="1"/>
    </xf>
    <xf numFmtId="0" fontId="23" fillId="2" borderId="20" xfId="0" applyFont="1" applyFill="1" applyBorder="1" applyAlignment="1">
      <alignment horizontal="left" wrapText="1"/>
    </xf>
    <xf numFmtId="3" fontId="23" fillId="2" borderId="21" xfId="0" applyNumberFormat="1" applyFont="1" applyFill="1" applyBorder="1" applyAlignment="1">
      <alignment horizontal="center"/>
    </xf>
    <xf numFmtId="3" fontId="23" fillId="2" borderId="21" xfId="0" applyNumberFormat="1" applyFont="1" applyFill="1" applyBorder="1" applyAlignment="1">
      <alignment horizontal="center" wrapText="1"/>
    </xf>
    <xf numFmtId="3" fontId="23" fillId="2" borderId="40" xfId="0" applyNumberFormat="1" applyFont="1" applyFill="1" applyBorder="1" applyAlignment="1">
      <alignment horizontal="center" wrapText="1"/>
    </xf>
    <xf numFmtId="3" fontId="23" fillId="2" borderId="22" xfId="0" applyNumberFormat="1" applyFont="1" applyFill="1" applyBorder="1" applyAlignment="1">
      <alignment horizontal="right"/>
    </xf>
    <xf numFmtId="0" fontId="23" fillId="2" borderId="12" xfId="0" applyFont="1" applyFill="1" applyBorder="1" applyAlignment="1">
      <alignment horizontal="left" wrapText="1"/>
    </xf>
    <xf numFmtId="3" fontId="23" fillId="2" borderId="1" xfId="0" applyNumberFormat="1" applyFont="1" applyFill="1" applyBorder="1" applyAlignment="1">
      <alignment horizontal="center"/>
    </xf>
    <xf numFmtId="3" fontId="23" fillId="2" borderId="1" xfId="0" applyNumberFormat="1" applyFont="1" applyFill="1" applyBorder="1" applyAlignment="1">
      <alignment horizontal="center" wrapText="1"/>
    </xf>
    <xf numFmtId="3" fontId="23" fillId="2" borderId="4" xfId="0" applyNumberFormat="1" applyFont="1" applyFill="1" applyBorder="1" applyAlignment="1">
      <alignment horizontal="center" wrapText="1"/>
    </xf>
    <xf numFmtId="3" fontId="23" fillId="2" borderId="13" xfId="0" applyNumberFormat="1" applyFont="1" applyFill="1" applyBorder="1" applyAlignment="1">
      <alignment horizontal="right"/>
    </xf>
    <xf numFmtId="0" fontId="23" fillId="2" borderId="14" xfId="0" applyFont="1" applyFill="1" applyBorder="1" applyAlignment="1">
      <alignment horizontal="left" wrapText="1"/>
    </xf>
    <xf numFmtId="3" fontId="23" fillId="2" borderId="2" xfId="0" applyNumberFormat="1" applyFont="1" applyFill="1" applyBorder="1" applyAlignment="1">
      <alignment horizontal="center" wrapText="1"/>
    </xf>
    <xf numFmtId="3" fontId="23" fillId="2" borderId="2" xfId="0" applyNumberFormat="1" applyFont="1" applyFill="1" applyBorder="1" applyAlignment="1">
      <alignment horizontal="center"/>
    </xf>
    <xf numFmtId="0" fontId="23" fillId="2" borderId="32" xfId="0" applyFont="1" applyFill="1" applyBorder="1" applyAlignment="1">
      <alignment horizontal="left" wrapText="1"/>
    </xf>
    <xf numFmtId="3" fontId="23" fillId="2" borderId="33" xfId="0" applyNumberFormat="1" applyFont="1" applyFill="1" applyBorder="1" applyAlignment="1">
      <alignment horizontal="center" wrapText="1"/>
    </xf>
    <xf numFmtId="3" fontId="23" fillId="2" borderId="33" xfId="0" applyNumberFormat="1" applyFont="1" applyFill="1" applyBorder="1" applyAlignment="1">
      <alignment horizontal="center"/>
    </xf>
    <xf numFmtId="3" fontId="23" fillId="2" borderId="34" xfId="0" applyNumberFormat="1" applyFont="1" applyFill="1" applyBorder="1" applyAlignment="1">
      <alignment horizontal="right"/>
    </xf>
    <xf numFmtId="0" fontId="23" fillId="2" borderId="1" xfId="0" applyFont="1" applyFill="1" applyBorder="1" applyAlignment="1">
      <alignment horizontal="left" wrapText="1"/>
    </xf>
    <xf numFmtId="3" fontId="48" fillId="2" borderId="1" xfId="0" applyNumberFormat="1" applyFont="1" applyFill="1" applyBorder="1" applyAlignment="1">
      <alignment horizontal="center" wrapText="1"/>
    </xf>
    <xf numFmtId="3" fontId="21" fillId="2" borderId="1" xfId="0" applyNumberFormat="1" applyFont="1" applyFill="1" applyBorder="1" applyAlignment="1">
      <alignment horizontal="right" wrapText="1"/>
    </xf>
    <xf numFmtId="0" fontId="23" fillId="2" borderId="1" xfId="0" applyFont="1" applyFill="1" applyBorder="1" applyAlignment="1">
      <alignment wrapText="1"/>
    </xf>
    <xf numFmtId="0" fontId="23" fillId="2" borderId="12" xfId="0" applyFont="1" applyFill="1" applyBorder="1" applyAlignment="1">
      <alignment horizontal="left" vertical="center" wrapText="1"/>
    </xf>
    <xf numFmtId="0" fontId="23" fillId="2" borderId="6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center" vertical="center"/>
    </xf>
    <xf numFmtId="3" fontId="23" fillId="2" borderId="4" xfId="0" applyNumberFormat="1" applyFont="1" applyFill="1" applyBorder="1" applyAlignment="1">
      <alignment horizontal="center" vertical="center"/>
    </xf>
    <xf numFmtId="3" fontId="23" fillId="2" borderId="13" xfId="0" applyNumberFormat="1" applyFont="1" applyFill="1" applyBorder="1" applyAlignment="1">
      <alignment horizontal="right" vertical="center"/>
    </xf>
    <xf numFmtId="0" fontId="23" fillId="2" borderId="14" xfId="0" applyFont="1" applyFill="1" applyBorder="1" applyAlignment="1">
      <alignment horizontal="left" vertical="center" wrapText="1"/>
    </xf>
    <xf numFmtId="0" fontId="23" fillId="2" borderId="38" xfId="0" applyFont="1" applyFill="1" applyBorder="1" applyAlignment="1">
      <alignment horizontal="center" vertical="center" wrapText="1"/>
    </xf>
    <xf numFmtId="3" fontId="23" fillId="2" borderId="2" xfId="0" applyNumberFormat="1" applyFont="1" applyFill="1" applyBorder="1" applyAlignment="1">
      <alignment horizontal="center" vertical="center"/>
    </xf>
    <xf numFmtId="3" fontId="23" fillId="2" borderId="28" xfId="0" applyNumberFormat="1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 wrapText="1"/>
    </xf>
    <xf numFmtId="3" fontId="23" fillId="2" borderId="28" xfId="0" applyNumberFormat="1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center" vertical="center" wrapText="1"/>
    </xf>
    <xf numFmtId="3" fontId="23" fillId="2" borderId="4" xfId="0" applyNumberFormat="1" applyFont="1" applyFill="1" applyBorder="1" applyAlignment="1">
      <alignment horizontal="right" vertical="center"/>
    </xf>
    <xf numFmtId="0" fontId="23" fillId="2" borderId="32" xfId="0" applyFont="1" applyFill="1" applyBorder="1" applyAlignment="1">
      <alignment horizontal="left" vertical="center" wrapText="1"/>
    </xf>
    <xf numFmtId="0" fontId="23" fillId="2" borderId="25" xfId="0" applyFont="1" applyFill="1" applyBorder="1" applyAlignment="1">
      <alignment horizontal="center" vertical="center" wrapText="1"/>
    </xf>
    <xf numFmtId="0" fontId="23" fillId="2" borderId="33" xfId="0" applyFont="1" applyFill="1" applyBorder="1" applyAlignment="1">
      <alignment horizontal="center" vertical="center" wrapText="1"/>
    </xf>
    <xf numFmtId="3" fontId="23" fillId="2" borderId="33" xfId="0" applyNumberFormat="1" applyFont="1" applyFill="1" applyBorder="1" applyAlignment="1">
      <alignment horizontal="center" vertical="center"/>
    </xf>
    <xf numFmtId="3" fontId="23" fillId="2" borderId="26" xfId="0" applyNumberFormat="1" applyFont="1" applyFill="1" applyBorder="1" applyAlignment="1">
      <alignment horizontal="center" vertical="center"/>
    </xf>
    <xf numFmtId="3" fontId="23" fillId="2" borderId="26" xfId="0" applyNumberFormat="1" applyFont="1" applyFill="1" applyBorder="1" applyAlignment="1">
      <alignment horizontal="right" vertical="center"/>
    </xf>
    <xf numFmtId="0" fontId="32" fillId="2" borderId="3" xfId="0" applyFont="1" applyFill="1" applyBorder="1" applyAlignment="1">
      <alignment horizontal="left" vertical="center" wrapText="1"/>
    </xf>
    <xf numFmtId="0" fontId="32" fillId="2" borderId="1" xfId="0" applyFont="1" applyFill="1" applyBorder="1" applyAlignment="1">
      <alignment horizontal="center" vertical="center" wrapText="1"/>
    </xf>
    <xf numFmtId="3" fontId="32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 wrapText="1"/>
    </xf>
    <xf numFmtId="3" fontId="32" fillId="2" borderId="4" xfId="0" applyNumberFormat="1" applyFont="1" applyFill="1" applyBorder="1" applyAlignment="1">
      <alignment horizontal="right" vertical="center"/>
    </xf>
    <xf numFmtId="0" fontId="32" fillId="2" borderId="1" xfId="0" applyFont="1" applyFill="1" applyBorder="1" applyAlignment="1">
      <alignment horizontal="left" vertical="center" wrapText="1"/>
    </xf>
    <xf numFmtId="3" fontId="32" fillId="2" borderId="4" xfId="0" applyNumberFormat="1" applyFont="1" applyFill="1" applyBorder="1" applyAlignment="1">
      <alignment horizontal="right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1" fontId="32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vertical="center" wrapText="1"/>
    </xf>
    <xf numFmtId="0" fontId="32" fillId="4" borderId="1" xfId="0" applyFont="1" applyFill="1" applyBorder="1" applyAlignment="1">
      <alignment horizontal="left" vertical="center" wrapText="1"/>
    </xf>
    <xf numFmtId="0" fontId="32" fillId="4" borderId="1" xfId="0" applyFont="1" applyFill="1" applyBorder="1" applyAlignment="1">
      <alignment horizontal="center" vertical="center" wrapText="1"/>
    </xf>
    <xf numFmtId="3" fontId="32" fillId="4" borderId="1" xfId="0" applyNumberFormat="1" applyFont="1" applyFill="1" applyBorder="1" applyAlignment="1">
      <alignment horizontal="center" vertical="center"/>
    </xf>
    <xf numFmtId="3" fontId="47" fillId="4" borderId="4" xfId="0" applyNumberFormat="1" applyFont="1" applyFill="1" applyBorder="1" applyAlignment="1">
      <alignment horizontal="right" vertical="center" wrapText="1"/>
    </xf>
    <xf numFmtId="3" fontId="47" fillId="4" borderId="28" xfId="0" applyNumberFormat="1" applyFont="1" applyFill="1" applyBorder="1" applyAlignment="1">
      <alignment horizontal="right" vertical="center" wrapText="1"/>
    </xf>
    <xf numFmtId="0" fontId="0" fillId="2" borderId="15" xfId="0" applyFill="1" applyBorder="1" applyAlignment="1">
      <alignment horizontal="left" vertical="top"/>
    </xf>
    <xf numFmtId="0" fontId="0" fillId="2" borderId="3" xfId="0" applyFill="1" applyBorder="1" applyAlignment="1">
      <alignment horizontal="center" vertical="top"/>
    </xf>
    <xf numFmtId="0" fontId="5" fillId="2" borderId="53" xfId="0" applyFont="1" applyFill="1" applyBorder="1" applyAlignment="1">
      <alignment horizontal="center" vertical="top" wrapText="1"/>
    </xf>
    <xf numFmtId="0" fontId="41" fillId="4" borderId="2" xfId="0" applyFont="1" applyFill="1" applyBorder="1" applyAlignment="1">
      <alignment horizontal="center" vertical="top" wrapText="1"/>
    </xf>
    <xf numFmtId="0" fontId="50" fillId="0" borderId="1" xfId="0" applyFont="1" applyBorder="1" applyAlignment="1">
      <alignment vertical="center"/>
    </xf>
    <xf numFmtId="0" fontId="50" fillId="0" borderId="1" xfId="0" applyFont="1" applyBorder="1" applyAlignment="1">
      <alignment horizontal="center" vertical="center"/>
    </xf>
    <xf numFmtId="3" fontId="50" fillId="0" borderId="1" xfId="0" applyNumberFormat="1" applyFont="1" applyBorder="1" applyAlignment="1">
      <alignment vertical="top"/>
    </xf>
    <xf numFmtId="0" fontId="51" fillId="0" borderId="0" xfId="0" applyFont="1" applyAlignment="1">
      <alignment horizontal="center" vertical="top" wrapText="1"/>
    </xf>
    <xf numFmtId="0" fontId="40" fillId="4" borderId="3" xfId="0" applyFont="1" applyFill="1" applyBorder="1" applyAlignment="1">
      <alignment vertical="center"/>
    </xf>
    <xf numFmtId="0" fontId="40" fillId="4" borderId="1" xfId="0" applyFont="1" applyFill="1" applyBorder="1" applyAlignment="1">
      <alignment horizontal="center" vertical="center" wrapText="1"/>
    </xf>
    <xf numFmtId="3" fontId="40" fillId="4" borderId="1" xfId="0" applyNumberFormat="1" applyFont="1" applyFill="1" applyBorder="1" applyAlignment="1">
      <alignment vertical="top"/>
    </xf>
    <xf numFmtId="0" fontId="50" fillId="0" borderId="1" xfId="0" applyFont="1" applyBorder="1" applyAlignment="1">
      <alignment horizontal="center" vertical="top"/>
    </xf>
    <xf numFmtId="0" fontId="40" fillId="4" borderId="37" xfId="0" applyFont="1" applyFill="1" applyBorder="1" applyAlignment="1">
      <alignment horizontal="center" vertical="top"/>
    </xf>
    <xf numFmtId="0" fontId="50" fillId="4" borderId="3" xfId="0" applyFont="1" applyFill="1" applyBorder="1" applyAlignment="1">
      <alignment horizontal="center" vertical="top"/>
    </xf>
    <xf numFmtId="3" fontId="40" fillId="4" borderId="3" xfId="0" applyNumberFormat="1" applyFont="1" applyFill="1" applyBorder="1" applyAlignment="1">
      <alignment vertical="top"/>
    </xf>
    <xf numFmtId="0" fontId="50" fillId="0" borderId="2" xfId="0" applyFont="1" applyBorder="1" applyAlignment="1">
      <alignment vertical="center"/>
    </xf>
    <xf numFmtId="0" fontId="40" fillId="4" borderId="6" xfId="0" applyFont="1" applyFill="1" applyBorder="1" applyAlignment="1">
      <alignment horizontal="center" vertical="top" wrapText="1"/>
    </xf>
    <xf numFmtId="0" fontId="40" fillId="4" borderId="1" xfId="0" applyFont="1" applyFill="1" applyBorder="1" applyAlignment="1">
      <alignment horizontal="center" vertical="top" wrapText="1"/>
    </xf>
    <xf numFmtId="3" fontId="40" fillId="4" borderId="1" xfId="0" applyNumberFormat="1" applyFont="1" applyFill="1" applyBorder="1" applyAlignment="1">
      <alignment vertical="top" wrapText="1"/>
    </xf>
    <xf numFmtId="0" fontId="50" fillId="2" borderId="1" xfId="0" applyFont="1" applyFill="1" applyBorder="1" applyAlignment="1">
      <alignment vertical="center"/>
    </xf>
    <xf numFmtId="0" fontId="50" fillId="2" borderId="1" xfId="0" applyFont="1" applyFill="1" applyBorder="1" applyAlignment="1">
      <alignment horizontal="center" vertical="top" wrapText="1"/>
    </xf>
    <xf numFmtId="3" fontId="50" fillId="2" borderId="1" xfId="0" applyNumberFormat="1" applyFont="1" applyFill="1" applyBorder="1" applyAlignment="1">
      <alignment vertical="top" wrapText="1"/>
    </xf>
    <xf numFmtId="0" fontId="50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center" vertical="top" wrapText="1"/>
    </xf>
    <xf numFmtId="0" fontId="40" fillId="4" borderId="1" xfId="0" applyFont="1" applyFill="1" applyBorder="1" applyAlignment="1">
      <alignment horizontal="left" vertical="center"/>
    </xf>
    <xf numFmtId="0" fontId="40" fillId="4" borderId="7" xfId="0" applyFont="1" applyFill="1" applyBorder="1" applyAlignment="1">
      <alignment horizontal="center" vertical="top" wrapText="1"/>
    </xf>
    <xf numFmtId="0" fontId="40" fillId="4" borderId="37" xfId="0" applyFont="1" applyFill="1" applyBorder="1" applyAlignment="1">
      <alignment horizontal="center" vertical="top" wrapText="1"/>
    </xf>
    <xf numFmtId="0" fontId="40" fillId="4" borderId="3" xfId="0" applyFont="1" applyFill="1" applyBorder="1" applyAlignment="1">
      <alignment horizontal="center" vertical="top" wrapText="1"/>
    </xf>
    <xf numFmtId="3" fontId="40" fillId="4" borderId="3" xfId="0" applyNumberFormat="1" applyFont="1" applyFill="1" applyBorder="1" applyAlignment="1">
      <alignment vertical="top" wrapText="1"/>
    </xf>
    <xf numFmtId="0" fontId="25" fillId="0" borderId="6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top" wrapText="1"/>
    </xf>
    <xf numFmtId="3" fontId="25" fillId="0" borderId="1" xfId="0" applyNumberFormat="1" applyFont="1" applyBorder="1" applyAlignment="1">
      <alignment horizontal="center" vertical="top" wrapText="1"/>
    </xf>
    <xf numFmtId="3" fontId="29" fillId="0" borderId="0" xfId="0" applyNumberFormat="1" applyFont="1" applyBorder="1" applyAlignment="1"/>
    <xf numFmtId="3" fontId="40" fillId="4" borderId="3" xfId="0" applyNumberFormat="1" applyFont="1" applyFill="1" applyBorder="1" applyAlignment="1">
      <alignment vertical="center"/>
    </xf>
    <xf numFmtId="3" fontId="51" fillId="0" borderId="0" xfId="0" applyNumberFormat="1" applyFont="1" applyAlignment="1">
      <alignment horizontal="center" vertical="top" wrapText="1"/>
    </xf>
    <xf numFmtId="0" fontId="44" fillId="0" borderId="1" xfId="0" applyFont="1" applyBorder="1" applyAlignment="1">
      <alignment horizontal="center" vertical="center"/>
    </xf>
    <xf numFmtId="3" fontId="0" fillId="2" borderId="0" xfId="0" applyNumberFormat="1" applyFill="1" applyBorder="1" applyAlignment="1">
      <alignment horizontal="right" vertical="top"/>
    </xf>
    <xf numFmtId="0" fontId="0" fillId="2" borderId="59" xfId="0" applyFill="1" applyBorder="1" applyAlignment="1">
      <alignment horizontal="left" vertical="top"/>
    </xf>
    <xf numFmtId="0" fontId="0" fillId="2" borderId="0" xfId="0" applyFill="1" applyBorder="1" applyAlignment="1">
      <alignment horizontal="center" vertical="top"/>
    </xf>
    <xf numFmtId="0" fontId="1" fillId="2" borderId="12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0" fontId="22" fillId="0" borderId="1" xfId="0" applyFont="1" applyBorder="1" applyAlignment="1">
      <alignment horizontal="center" vertical="top"/>
    </xf>
    <xf numFmtId="3" fontId="46" fillId="0" borderId="1" xfId="0" applyNumberFormat="1" applyFont="1" applyBorder="1" applyAlignment="1">
      <alignment horizontal="center" vertical="center"/>
    </xf>
    <xf numFmtId="3" fontId="45" fillId="0" borderId="1" xfId="0" applyNumberFormat="1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3" fontId="43" fillId="2" borderId="1" xfId="0" applyNumberFormat="1" applyFont="1" applyFill="1" applyBorder="1" applyAlignment="1">
      <alignment vertical="center"/>
    </xf>
    <xf numFmtId="3" fontId="43" fillId="0" borderId="1" xfId="0" applyNumberFormat="1" applyFont="1" applyBorder="1" applyAlignment="1">
      <alignment horizontal="center" vertical="center"/>
    </xf>
    <xf numFmtId="3" fontId="43" fillId="2" borderId="0" xfId="0" applyNumberFormat="1" applyFont="1" applyFill="1" applyBorder="1" applyAlignment="1">
      <alignment vertical="center"/>
    </xf>
    <xf numFmtId="3" fontId="43" fillId="0" borderId="0" xfId="0" applyNumberFormat="1" applyFont="1" applyBorder="1" applyAlignment="1">
      <alignment horizontal="center" vertical="center"/>
    </xf>
    <xf numFmtId="0" fontId="43" fillId="2" borderId="0" xfId="0" applyFont="1" applyFill="1" applyBorder="1" applyAlignment="1">
      <alignment vertical="center"/>
    </xf>
    <xf numFmtId="3" fontId="46" fillId="2" borderId="3" xfId="2" applyNumberFormat="1" applyFont="1" applyFill="1" applyBorder="1" applyAlignment="1">
      <alignment horizontal="left" vertical="center"/>
    </xf>
    <xf numFmtId="3" fontId="46" fillId="2" borderId="3" xfId="2" applyNumberFormat="1" applyFont="1" applyFill="1" applyBorder="1" applyAlignment="1">
      <alignment horizontal="center" vertical="center"/>
    </xf>
    <xf numFmtId="0" fontId="46" fillId="2" borderId="7" xfId="2" applyNumberFormat="1" applyFont="1" applyFill="1" applyBorder="1" applyAlignment="1">
      <alignment horizontal="center" vertical="center"/>
    </xf>
    <xf numFmtId="3" fontId="45" fillId="0" borderId="1" xfId="2" applyNumberFormat="1" applyFont="1" applyFill="1" applyBorder="1" applyAlignment="1">
      <alignment horizontal="right" vertical="center"/>
    </xf>
    <xf numFmtId="0" fontId="44" fillId="2" borderId="1" xfId="2" applyFont="1" applyFill="1" applyBorder="1" applyAlignment="1">
      <alignment vertical="center" wrapText="1"/>
    </xf>
    <xf numFmtId="0" fontId="45" fillId="2" borderId="2" xfId="0" applyFont="1" applyFill="1" applyBorder="1" applyAlignment="1">
      <alignment vertical="center"/>
    </xf>
    <xf numFmtId="0" fontId="45" fillId="2" borderId="28" xfId="0" applyFont="1" applyFill="1" applyBorder="1" applyAlignment="1">
      <alignment horizontal="center" vertical="center"/>
    </xf>
    <xf numFmtId="0" fontId="45" fillId="2" borderId="58" xfId="0" applyFont="1" applyFill="1" applyBorder="1" applyAlignment="1">
      <alignment vertical="center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32" fillId="0" borderId="29" xfId="0" applyFont="1" applyFill="1" applyBorder="1" applyAlignment="1">
      <alignment horizontal="center" vertical="center" wrapText="1"/>
    </xf>
    <xf numFmtId="0" fontId="32" fillId="0" borderId="30" xfId="0" applyFont="1" applyFill="1" applyBorder="1" applyAlignment="1">
      <alignment horizontal="center" vertical="center" wrapText="1"/>
    </xf>
    <xf numFmtId="0" fontId="32" fillId="0" borderId="31" xfId="0" applyFont="1" applyFill="1" applyBorder="1" applyAlignment="1">
      <alignment horizontal="center" vertical="center" wrapText="1"/>
    </xf>
    <xf numFmtId="0" fontId="27" fillId="2" borderId="11" xfId="0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0" fontId="27" fillId="2" borderId="17" xfId="0" applyFont="1" applyFill="1" applyBorder="1" applyAlignment="1">
      <alignment horizontal="center" vertical="center" wrapText="1"/>
    </xf>
    <xf numFmtId="3" fontId="27" fillId="2" borderId="29" xfId="0" applyNumberFormat="1" applyFont="1" applyFill="1" applyBorder="1" applyAlignment="1">
      <alignment horizontal="left" vertical="center"/>
    </xf>
    <xf numFmtId="3" fontId="27" fillId="2" borderId="31" xfId="0" applyNumberFormat="1" applyFont="1" applyFill="1" applyBorder="1" applyAlignment="1">
      <alignment horizontal="left" vertical="center"/>
    </xf>
    <xf numFmtId="3" fontId="27" fillId="2" borderId="29" xfId="0" applyNumberFormat="1" applyFont="1" applyFill="1" applyBorder="1" applyAlignment="1">
      <alignment horizontal="center" vertical="center" wrapText="1"/>
    </xf>
    <xf numFmtId="3" fontId="27" fillId="2" borderId="31" xfId="0" applyNumberFormat="1" applyFont="1" applyFill="1" applyBorder="1" applyAlignment="1">
      <alignment horizontal="center" vertical="center" wrapText="1"/>
    </xf>
    <xf numFmtId="3" fontId="27" fillId="2" borderId="18" xfId="0" applyNumberFormat="1" applyFont="1" applyFill="1" applyBorder="1" applyAlignment="1">
      <alignment horizontal="center" vertical="center"/>
    </xf>
    <xf numFmtId="0" fontId="41" fillId="0" borderId="29" xfId="0" applyFont="1" applyBorder="1" applyAlignment="1">
      <alignment horizontal="center" vertical="center" textRotation="90" wrapText="1"/>
    </xf>
    <xf numFmtId="0" fontId="41" fillId="0" borderId="30" xfId="0" applyFont="1" applyBorder="1" applyAlignment="1">
      <alignment horizontal="center" vertical="center" textRotation="90" wrapText="1"/>
    </xf>
    <xf numFmtId="0" fontId="41" fillId="0" borderId="31" xfId="0" applyFont="1" applyBorder="1" applyAlignment="1">
      <alignment horizontal="center" vertical="center" textRotation="90" wrapText="1"/>
    </xf>
    <xf numFmtId="0" fontId="29" fillId="0" borderId="0" xfId="0" applyFont="1" applyFill="1" applyBorder="1" applyAlignment="1">
      <alignment horizontal="left"/>
    </xf>
    <xf numFmtId="3" fontId="23" fillId="2" borderId="1" xfId="0" applyNumberFormat="1" applyFont="1" applyFill="1" applyBorder="1" applyAlignment="1">
      <alignment horizontal="center" wrapText="1"/>
    </xf>
    <xf numFmtId="3" fontId="27" fillId="0" borderId="1" xfId="0" applyNumberFormat="1" applyFont="1" applyFill="1" applyBorder="1" applyAlignment="1">
      <alignment horizontal="center"/>
    </xf>
    <xf numFmtId="49" fontId="27" fillId="0" borderId="20" xfId="0" applyNumberFormat="1" applyFont="1" applyFill="1" applyBorder="1" applyAlignment="1">
      <alignment horizontal="center" vertical="center" wrapText="1"/>
    </xf>
    <xf numFmtId="49" fontId="27" fillId="0" borderId="32" xfId="0" applyNumberFormat="1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left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49" fontId="27" fillId="0" borderId="40" xfId="0" applyNumberFormat="1" applyFont="1" applyFill="1" applyBorder="1" applyAlignment="1">
      <alignment horizontal="center" vertical="center" wrapText="1"/>
    </xf>
    <xf numFmtId="49" fontId="27" fillId="0" borderId="45" xfId="0" applyNumberFormat="1" applyFont="1" applyFill="1" applyBorder="1" applyAlignment="1">
      <alignment horizontal="center" vertical="center" wrapText="1"/>
    </xf>
    <xf numFmtId="49" fontId="27" fillId="0" borderId="36" xfId="0" applyNumberFormat="1" applyFont="1" applyFill="1" applyBorder="1" applyAlignment="1">
      <alignment horizontal="center" vertical="center" wrapText="1"/>
    </xf>
    <xf numFmtId="3" fontId="23" fillId="2" borderId="4" xfId="0" applyNumberFormat="1" applyFont="1" applyFill="1" applyBorder="1" applyAlignment="1">
      <alignment horizontal="center" wrapText="1"/>
    </xf>
    <xf numFmtId="3" fontId="23" fillId="2" borderId="5" xfId="0" applyNumberFormat="1" applyFont="1" applyFill="1" applyBorder="1" applyAlignment="1">
      <alignment horizontal="center" wrapText="1"/>
    </xf>
    <xf numFmtId="3" fontId="23" fillId="2" borderId="6" xfId="0" applyNumberFormat="1" applyFont="1" applyFill="1" applyBorder="1" applyAlignment="1">
      <alignment horizontal="center" wrapText="1"/>
    </xf>
    <xf numFmtId="0" fontId="36" fillId="0" borderId="14" xfId="0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38" xfId="0" applyFont="1" applyFill="1" applyBorder="1" applyAlignment="1">
      <alignment horizontal="center" vertical="center" textRotation="90" wrapText="1"/>
    </xf>
    <xf numFmtId="0" fontId="36" fillId="0" borderId="39" xfId="0" applyFont="1" applyFill="1" applyBorder="1" applyAlignment="1">
      <alignment horizontal="center" vertical="center" textRotation="90" wrapText="1"/>
    </xf>
    <xf numFmtId="0" fontId="36" fillId="0" borderId="37" xfId="0" applyFont="1" applyFill="1" applyBorder="1" applyAlignment="1">
      <alignment horizontal="center" vertical="center" textRotation="90" wrapText="1"/>
    </xf>
    <xf numFmtId="0" fontId="28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64" fontId="27" fillId="0" borderId="1" xfId="38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2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 wrapText="1"/>
    </xf>
    <xf numFmtId="0" fontId="28" fillId="2" borderId="6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textRotation="90" wrapText="1"/>
    </xf>
    <xf numFmtId="0" fontId="23" fillId="0" borderId="53" xfId="0" applyFont="1" applyFill="1" applyBorder="1" applyAlignment="1">
      <alignment horizontal="center" textRotation="90" wrapText="1"/>
    </xf>
    <xf numFmtId="0" fontId="23" fillId="0" borderId="3" xfId="0" applyFont="1" applyFill="1" applyBorder="1" applyAlignment="1">
      <alignment horizontal="center" textRotation="90" wrapText="1"/>
    </xf>
    <xf numFmtId="0" fontId="36" fillId="0" borderId="1" xfId="0" applyFont="1" applyFill="1" applyBorder="1" applyAlignment="1">
      <alignment horizontal="center" vertical="center" textRotation="90" wrapText="1"/>
    </xf>
    <xf numFmtId="0" fontId="25" fillId="0" borderId="4" xfId="0" applyFont="1" applyBorder="1" applyAlignment="1">
      <alignment horizontal="center" vertical="top" wrapText="1"/>
    </xf>
    <xf numFmtId="0" fontId="25" fillId="0" borderId="5" xfId="0" applyFont="1" applyBorder="1" applyAlignment="1">
      <alignment horizontal="center" vertical="top" wrapText="1"/>
    </xf>
    <xf numFmtId="0" fontId="25" fillId="0" borderId="6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/>
    </xf>
    <xf numFmtId="0" fontId="40" fillId="4" borderId="7" xfId="0" applyFont="1" applyFill="1" applyBorder="1" applyAlignment="1">
      <alignment horizontal="center" vertical="top"/>
    </xf>
    <xf numFmtId="0" fontId="40" fillId="4" borderId="37" xfId="0" applyFont="1" applyFill="1" applyBorder="1" applyAlignment="1">
      <alignment horizontal="center" vertical="top"/>
    </xf>
    <xf numFmtId="0" fontId="40" fillId="4" borderId="4" xfId="0" applyFont="1" applyFill="1" applyBorder="1" applyAlignment="1">
      <alignment horizontal="center" vertical="top" wrapText="1"/>
    </xf>
    <xf numFmtId="0" fontId="40" fillId="4" borderId="6" xfId="0" applyFont="1" applyFill="1" applyBorder="1" applyAlignment="1">
      <alignment horizontal="center" vertical="top" wrapText="1"/>
    </xf>
    <xf numFmtId="0" fontId="28" fillId="2" borderId="11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7" xfId="0" applyFont="1" applyFill="1" applyBorder="1" applyAlignment="1">
      <alignment horizontal="center" vertical="center" wrapText="1"/>
    </xf>
    <xf numFmtId="49" fontId="27" fillId="2" borderId="52" xfId="0" applyNumberFormat="1" applyFont="1" applyFill="1" applyBorder="1" applyAlignment="1">
      <alignment horizontal="center" vertical="center" wrapText="1"/>
    </xf>
    <xf numFmtId="49" fontId="27" fillId="2" borderId="48" xfId="0" applyNumberFormat="1" applyFont="1" applyFill="1" applyBorder="1" applyAlignment="1">
      <alignment horizontal="center" vertical="center" wrapText="1"/>
    </xf>
    <xf numFmtId="49" fontId="27" fillId="2" borderId="11" xfId="0" applyNumberFormat="1" applyFont="1" applyFill="1" applyBorder="1" applyAlignment="1">
      <alignment horizontal="center" vertical="center" wrapText="1"/>
    </xf>
    <xf numFmtId="49" fontId="27" fillId="2" borderId="17" xfId="0" applyNumberFormat="1" applyFont="1" applyFill="1" applyBorder="1" applyAlignment="1">
      <alignment horizontal="center" vertical="center" wrapText="1"/>
    </xf>
    <xf numFmtId="49" fontId="27" fillId="2" borderId="29" xfId="0" applyNumberFormat="1" applyFont="1" applyFill="1" applyBorder="1" applyAlignment="1">
      <alignment horizontal="center" vertical="center" wrapText="1"/>
    </xf>
    <xf numFmtId="49" fontId="27" fillId="2" borderId="31" xfId="0" applyNumberFormat="1" applyFont="1" applyFill="1" applyBorder="1" applyAlignment="1">
      <alignment horizontal="center" vertical="center" wrapText="1"/>
    </xf>
    <xf numFmtId="0" fontId="23" fillId="0" borderId="29" xfId="0" applyFont="1" applyFill="1" applyBorder="1" applyAlignment="1">
      <alignment horizontal="center" vertical="center" textRotation="90" wrapText="1"/>
    </xf>
    <xf numFmtId="0" fontId="23" fillId="0" borderId="30" xfId="0" applyFont="1" applyFill="1" applyBorder="1" applyAlignment="1">
      <alignment horizontal="center" vertical="center" textRotation="90" wrapText="1"/>
    </xf>
    <xf numFmtId="0" fontId="23" fillId="0" borderId="31" xfId="0" applyFont="1" applyFill="1" applyBorder="1" applyAlignment="1">
      <alignment horizontal="center" vertical="center" textRotation="90" wrapText="1"/>
    </xf>
    <xf numFmtId="0" fontId="44" fillId="2" borderId="1" xfId="0" applyFont="1" applyFill="1" applyBorder="1" applyAlignment="1">
      <alignment horizontal="center" vertical="center"/>
    </xf>
    <xf numFmtId="3" fontId="43" fillId="2" borderId="1" xfId="0" applyNumberFormat="1" applyFont="1" applyFill="1" applyBorder="1" applyAlignment="1">
      <alignment horizontal="center" vertical="center"/>
    </xf>
    <xf numFmtId="0" fontId="45" fillId="0" borderId="0" xfId="0" applyFont="1" applyBorder="1" applyAlignment="1">
      <alignment horizontal="left" vertical="center"/>
    </xf>
    <xf numFmtId="3" fontId="44" fillId="2" borderId="1" xfId="2" applyNumberFormat="1" applyFont="1" applyFill="1" applyBorder="1" applyAlignment="1">
      <alignment horizontal="center" vertical="center" wrapText="1"/>
    </xf>
    <xf numFmtId="0" fontId="51" fillId="0" borderId="2" xfId="0" applyFont="1" applyBorder="1" applyAlignment="1">
      <alignment horizontal="center" vertical="center" textRotation="90" wrapText="1"/>
    </xf>
    <xf numFmtId="0" fontId="51" fillId="0" borderId="53" xfId="0" applyFont="1" applyBorder="1" applyAlignment="1">
      <alignment horizontal="center" vertical="center" textRotation="90" wrapText="1"/>
    </xf>
    <xf numFmtId="0" fontId="51" fillId="0" borderId="3" xfId="0" applyFont="1" applyBorder="1" applyAlignment="1">
      <alignment horizontal="center" vertical="center" textRotation="90" wrapText="1"/>
    </xf>
    <xf numFmtId="3" fontId="0" fillId="2" borderId="7" xfId="0" applyNumberFormat="1" applyFill="1" applyBorder="1" applyAlignment="1">
      <alignment horizontal="right" vertical="top"/>
    </xf>
    <xf numFmtId="3" fontId="41" fillId="3" borderId="4" xfId="0" applyNumberFormat="1" applyFont="1" applyFill="1" applyBorder="1" applyAlignment="1">
      <alignment horizontal="right" vertical="top" wrapText="1"/>
    </xf>
    <xf numFmtId="3" fontId="0" fillId="2" borderId="5" xfId="0" applyNumberFormat="1" applyFill="1" applyBorder="1" applyAlignment="1">
      <alignment horizontal="right" vertical="top"/>
    </xf>
    <xf numFmtId="3" fontId="5" fillId="2" borderId="28" xfId="0" applyNumberFormat="1" applyFont="1" applyFill="1" applyBorder="1" applyAlignment="1">
      <alignment horizontal="right" vertical="top" wrapText="1"/>
    </xf>
    <xf numFmtId="3" fontId="41" fillId="4" borderId="28" xfId="0" applyNumberFormat="1" applyFont="1" applyFill="1" applyBorder="1" applyAlignment="1">
      <alignment horizontal="right" vertical="top" wrapText="1"/>
    </xf>
  </cellXfs>
  <cellStyles count="123">
    <cellStyle name="Normal" xfId="0" builtinId="0"/>
    <cellStyle name="Normal 2" xfId="2"/>
    <cellStyle name="Normal 5" xfId="3"/>
    <cellStyle name="Virgül 10" xfId="38"/>
    <cellStyle name="Virgül 10 2" xfId="39"/>
    <cellStyle name="Virgül 2" xfId="1"/>
    <cellStyle name="Virgül 2 10" xfId="28"/>
    <cellStyle name="Virgül 2 11" xfId="33"/>
    <cellStyle name="Virgül 2 2" xfId="4"/>
    <cellStyle name="Virgül 2 2 2" xfId="9"/>
    <cellStyle name="Virgül 2 2 2 2" xfId="40"/>
    <cellStyle name="Virgül 2 2 3" xfId="14"/>
    <cellStyle name="Virgül 2 2 3 2" xfId="41"/>
    <cellStyle name="Virgül 2 2 4" xfId="19"/>
    <cellStyle name="Virgül 2 2 5" xfId="24"/>
    <cellStyle name="Virgül 2 2 6" xfId="29"/>
    <cellStyle name="Virgül 2 2 7" xfId="34"/>
    <cellStyle name="Virgül 2 3" xfId="5"/>
    <cellStyle name="Virgül 2 3 2" xfId="10"/>
    <cellStyle name="Virgül 2 3 3" xfId="15"/>
    <cellStyle name="Virgül 2 3 4" xfId="20"/>
    <cellStyle name="Virgül 2 3 5" xfId="25"/>
    <cellStyle name="Virgül 2 3 6" xfId="30"/>
    <cellStyle name="Virgül 2 3 7" xfId="35"/>
    <cellStyle name="Virgül 2 4" xfId="6"/>
    <cellStyle name="Virgül 2 4 2" xfId="11"/>
    <cellStyle name="Virgül 2 4 2 2" xfId="42"/>
    <cellStyle name="Virgül 2 4 3" xfId="16"/>
    <cellStyle name="Virgül 2 4 3 2" xfId="43"/>
    <cellStyle name="Virgül 2 4 4" xfId="21"/>
    <cellStyle name="Virgül 2 4 5" xfId="26"/>
    <cellStyle name="Virgül 2 4 6" xfId="31"/>
    <cellStyle name="Virgül 2 4 7" xfId="36"/>
    <cellStyle name="Virgül 2 5" xfId="7"/>
    <cellStyle name="Virgül 2 5 2" xfId="12"/>
    <cellStyle name="Virgül 2 5 2 2" xfId="44"/>
    <cellStyle name="Virgül 2 5 3" xfId="17"/>
    <cellStyle name="Virgül 2 5 3 2" xfId="45"/>
    <cellStyle name="Virgül 2 5 4" xfId="22"/>
    <cellStyle name="Virgül 2 5 5" xfId="27"/>
    <cellStyle name="Virgül 2 5 6" xfId="32"/>
    <cellStyle name="Virgül 2 5 7" xfId="37"/>
    <cellStyle name="Virgül 2 6" xfId="8"/>
    <cellStyle name="Virgül 2 6 2" xfId="46"/>
    <cellStyle name="Virgül 2 7" xfId="13"/>
    <cellStyle name="Virgül 2 7 2" xfId="47"/>
    <cellStyle name="Virgül 2 8" xfId="18"/>
    <cellStyle name="Virgül 2 9" xfId="23"/>
    <cellStyle name="Virgül 3" xfId="48"/>
    <cellStyle name="Virgül 3 2" xfId="49"/>
    <cellStyle name="Virgül 3 2 2" xfId="50"/>
    <cellStyle name="Virgül 3 2 2 2" xfId="51"/>
    <cellStyle name="Virgül 3 2 3" xfId="52"/>
    <cellStyle name="Virgül 3 2 3 2" xfId="53"/>
    <cellStyle name="Virgül 3 2 4" xfId="54"/>
    <cellStyle name="Virgül 3 3" xfId="55"/>
    <cellStyle name="Virgül 3 3 2" xfId="56"/>
    <cellStyle name="Virgül 3 3 3" xfId="57"/>
    <cellStyle name="Virgül 3 4" xfId="58"/>
    <cellStyle name="Virgül 3 4 2" xfId="59"/>
    <cellStyle name="Virgül 3 4 2 2" xfId="60"/>
    <cellStyle name="Virgül 3 4 3" xfId="61"/>
    <cellStyle name="Virgül 3 4 3 2" xfId="62"/>
    <cellStyle name="Virgül 3 4 4" xfId="63"/>
    <cellStyle name="Virgül 3 5" xfId="64"/>
    <cellStyle name="Virgül 3 5 2" xfId="65"/>
    <cellStyle name="Virgül 3 5 2 2" xfId="66"/>
    <cellStyle name="Virgül 3 5 3" xfId="67"/>
    <cellStyle name="Virgül 3 5 3 2" xfId="68"/>
    <cellStyle name="Virgül 3 5 4" xfId="69"/>
    <cellStyle name="Virgül 3 6" xfId="70"/>
    <cellStyle name="Virgül 3 6 2" xfId="71"/>
    <cellStyle name="Virgül 3 7" xfId="72"/>
    <cellStyle name="Virgül 3 7 2" xfId="73"/>
    <cellStyle name="Virgül 4" xfId="74"/>
    <cellStyle name="Virgül 4 2" xfId="75"/>
    <cellStyle name="Virgül 4 2 2" xfId="76"/>
    <cellStyle name="Virgül 4 2 2 2" xfId="77"/>
    <cellStyle name="Virgül 4 2 3" xfId="78"/>
    <cellStyle name="Virgül 4 2 3 2" xfId="79"/>
    <cellStyle name="Virgül 4 2 4" xfId="80"/>
    <cellStyle name="Virgül 4 3" xfId="81"/>
    <cellStyle name="Virgül 4 3 2" xfId="82"/>
    <cellStyle name="Virgül 4 3 3" xfId="83"/>
    <cellStyle name="Virgül 4 4" xfId="84"/>
    <cellStyle name="Virgül 4 4 2" xfId="85"/>
    <cellStyle name="Virgül 4 4 2 2" xfId="86"/>
    <cellStyle name="Virgül 4 4 3" xfId="87"/>
    <cellStyle name="Virgül 4 4 3 2" xfId="88"/>
    <cellStyle name="Virgül 4 4 4" xfId="89"/>
    <cellStyle name="Virgül 4 5" xfId="90"/>
    <cellStyle name="Virgül 4 5 2" xfId="91"/>
    <cellStyle name="Virgül 4 5 2 2" xfId="92"/>
    <cellStyle name="Virgül 4 5 3" xfId="93"/>
    <cellStyle name="Virgül 4 5 3 2" xfId="94"/>
    <cellStyle name="Virgül 4 5 4" xfId="95"/>
    <cellStyle name="Virgül 4 6" xfId="96"/>
    <cellStyle name="Virgül 4 6 2" xfId="97"/>
    <cellStyle name="Virgül 4 7" xfId="98"/>
    <cellStyle name="Virgül 4 7 2" xfId="99"/>
    <cellStyle name="Virgül 5" xfId="100"/>
    <cellStyle name="Virgül 5 2" xfId="101"/>
    <cellStyle name="Virgül 5 2 2" xfId="102"/>
    <cellStyle name="Virgül 5 3" xfId="103"/>
    <cellStyle name="Virgül 5 3 2" xfId="104"/>
    <cellStyle name="Virgül 5 4" xfId="105"/>
    <cellStyle name="Virgül 6" xfId="106"/>
    <cellStyle name="Virgül 6 2" xfId="107"/>
    <cellStyle name="Virgül 6 3" xfId="108"/>
    <cellStyle name="Virgül 7" xfId="109"/>
    <cellStyle name="Virgül 7 2" xfId="110"/>
    <cellStyle name="Virgül 7 2 2" xfId="111"/>
    <cellStyle name="Virgül 7 3" xfId="112"/>
    <cellStyle name="Virgül 7 3 2" xfId="113"/>
    <cellStyle name="Virgül 7 4" xfId="114"/>
    <cellStyle name="Virgül 8" xfId="115"/>
    <cellStyle name="Virgül 8 2" xfId="116"/>
    <cellStyle name="Virgül 8 2 2" xfId="117"/>
    <cellStyle name="Virgül 8 3" xfId="118"/>
    <cellStyle name="Virgül 8 3 2" xfId="119"/>
    <cellStyle name="Virgül 8 4" xfId="120"/>
    <cellStyle name="Virgül 9" xfId="121"/>
    <cellStyle name="Virgül 9 2" xfId="122"/>
  </cellStyles>
  <dxfs count="0"/>
  <tableStyles count="0" defaultTableStyle="TableStyleMedium2" defaultPivotStyle="PivotStyleMedium9"/>
  <colors>
    <mruColors>
      <color rgb="FF66FF33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50"/>
  <sheetViews>
    <sheetView zoomScale="60" zoomScaleNormal="60" workbookViewId="0">
      <selection activeCell="E30" sqref="E30"/>
    </sheetView>
  </sheetViews>
  <sheetFormatPr defaultRowHeight="15" x14ac:dyDescent="0.25"/>
  <cols>
    <col min="1" max="1" width="35.140625" customWidth="1"/>
    <col min="2" max="2" width="28.28515625" customWidth="1"/>
    <col min="3" max="3" width="23.85546875" customWidth="1"/>
    <col min="4" max="4" width="22.85546875" customWidth="1"/>
    <col min="5" max="5" width="22.7109375" customWidth="1"/>
    <col min="6" max="6" width="21.85546875" customWidth="1"/>
    <col min="7" max="7" width="22" customWidth="1"/>
    <col min="8" max="8" width="25.42578125" customWidth="1"/>
    <col min="9" max="9" width="18.85546875" customWidth="1"/>
    <col min="10" max="10" width="21.85546875" customWidth="1"/>
    <col min="11" max="11" width="13.7109375" customWidth="1"/>
  </cols>
  <sheetData>
    <row r="1" spans="1:8" ht="19.899999999999999" customHeight="1" thickBot="1" x14ac:dyDescent="0.35">
      <c r="A1" s="4"/>
      <c r="B1" s="4"/>
      <c r="C1" s="4"/>
      <c r="D1" s="4"/>
      <c r="E1" s="4"/>
      <c r="F1" s="3"/>
      <c r="G1" s="3" t="s">
        <v>14</v>
      </c>
      <c r="H1" s="20"/>
    </row>
    <row r="2" spans="1:8" ht="43.9" customHeight="1" thickBot="1" x14ac:dyDescent="0.3">
      <c r="A2" s="289" t="s">
        <v>462</v>
      </c>
      <c r="B2" s="290"/>
      <c r="C2" s="290"/>
      <c r="D2" s="290"/>
      <c r="E2" s="290"/>
      <c r="F2" s="290"/>
      <c r="G2" s="291"/>
      <c r="H2" s="55"/>
    </row>
    <row r="3" spans="1:8" ht="37.15" customHeight="1" thickBot="1" x14ac:dyDescent="0.3">
      <c r="A3" s="292" t="s">
        <v>7</v>
      </c>
      <c r="B3" s="23"/>
      <c r="C3" s="296" t="s">
        <v>0</v>
      </c>
      <c r="D3" s="296"/>
      <c r="E3" s="296"/>
      <c r="F3" s="24"/>
      <c r="G3" s="294" t="s">
        <v>16</v>
      </c>
      <c r="H3" s="20"/>
    </row>
    <row r="4" spans="1:8" ht="37.15" customHeight="1" thickBot="1" x14ac:dyDescent="0.3">
      <c r="A4" s="293"/>
      <c r="B4" s="21">
        <v>1122</v>
      </c>
      <c r="C4" s="21">
        <v>1123</v>
      </c>
      <c r="D4" s="21">
        <v>1141</v>
      </c>
      <c r="E4" s="21">
        <v>1518</v>
      </c>
      <c r="F4" s="22">
        <v>1552</v>
      </c>
      <c r="G4" s="295"/>
    </row>
    <row r="5" spans="1:8" ht="28.5" customHeight="1" x14ac:dyDescent="0.25">
      <c r="A5" s="186" t="s">
        <v>11</v>
      </c>
      <c r="B5" s="187"/>
      <c r="C5" s="188"/>
      <c r="D5" s="188"/>
      <c r="E5" s="188">
        <v>3785</v>
      </c>
      <c r="F5" s="189"/>
      <c r="G5" s="190">
        <f t="shared" ref="G5:G15" si="0">SUM(B5:F5)</f>
        <v>3785</v>
      </c>
      <c r="H5" s="281" t="s">
        <v>73</v>
      </c>
    </row>
    <row r="6" spans="1:8" ht="27.75" customHeight="1" x14ac:dyDescent="0.25">
      <c r="A6" s="191" t="s">
        <v>84</v>
      </c>
      <c r="B6" s="192"/>
      <c r="C6" s="193"/>
      <c r="D6" s="193"/>
      <c r="E6" s="193">
        <v>2000</v>
      </c>
      <c r="F6" s="194"/>
      <c r="G6" s="190">
        <f t="shared" si="0"/>
        <v>2000</v>
      </c>
      <c r="H6" s="282"/>
    </row>
    <row r="7" spans="1:8" ht="24.95" customHeight="1" x14ac:dyDescent="0.25">
      <c r="A7" s="191" t="s">
        <v>19</v>
      </c>
      <c r="B7" s="192"/>
      <c r="C7" s="195"/>
      <c r="D7" s="195"/>
      <c r="E7" s="193"/>
      <c r="F7" s="194">
        <v>203</v>
      </c>
      <c r="G7" s="196">
        <f t="shared" si="0"/>
        <v>203</v>
      </c>
      <c r="H7" s="283" t="s">
        <v>74</v>
      </c>
    </row>
    <row r="8" spans="1:8" ht="24.95" customHeight="1" x14ac:dyDescent="0.25">
      <c r="A8" s="191" t="s">
        <v>28</v>
      </c>
      <c r="B8" s="192">
        <v>196</v>
      </c>
      <c r="C8" s="195">
        <v>102</v>
      </c>
      <c r="D8" s="195">
        <v>4</v>
      </c>
      <c r="E8" s="193"/>
      <c r="F8" s="194"/>
      <c r="G8" s="196">
        <f t="shared" si="0"/>
        <v>302</v>
      </c>
      <c r="H8" s="284"/>
    </row>
    <row r="9" spans="1:8" ht="24.95" customHeight="1" x14ac:dyDescent="0.25">
      <c r="A9" s="186" t="s">
        <v>24</v>
      </c>
      <c r="B9" s="187"/>
      <c r="C9" s="197">
        <v>99</v>
      </c>
      <c r="D9" s="197"/>
      <c r="E9" s="188"/>
      <c r="F9" s="189"/>
      <c r="G9" s="198">
        <f t="shared" si="0"/>
        <v>99</v>
      </c>
      <c r="H9" s="284"/>
    </row>
    <row r="10" spans="1:8" ht="24.95" customHeight="1" x14ac:dyDescent="0.25">
      <c r="A10" s="186" t="s">
        <v>77</v>
      </c>
      <c r="B10" s="197">
        <v>158</v>
      </c>
      <c r="C10" s="197">
        <v>103</v>
      </c>
      <c r="D10" s="197"/>
      <c r="E10" s="188"/>
      <c r="F10" s="188"/>
      <c r="G10" s="198">
        <f t="shared" si="0"/>
        <v>261</v>
      </c>
      <c r="H10" s="284"/>
    </row>
    <row r="11" spans="1:8" ht="24.95" customHeight="1" x14ac:dyDescent="0.25">
      <c r="A11" s="186" t="s">
        <v>32</v>
      </c>
      <c r="B11" s="187"/>
      <c r="C11" s="197">
        <v>22</v>
      </c>
      <c r="D11" s="197"/>
      <c r="E11" s="188"/>
      <c r="F11" s="189"/>
      <c r="G11" s="198">
        <f t="shared" si="0"/>
        <v>22</v>
      </c>
      <c r="H11" s="284"/>
    </row>
    <row r="12" spans="1:8" ht="24.95" customHeight="1" x14ac:dyDescent="0.25">
      <c r="A12" s="186" t="s">
        <v>33</v>
      </c>
      <c r="B12" s="197"/>
      <c r="C12" s="197">
        <v>78</v>
      </c>
      <c r="D12" s="197">
        <v>31</v>
      </c>
      <c r="E12" s="188"/>
      <c r="F12" s="188"/>
      <c r="G12" s="198">
        <f t="shared" si="0"/>
        <v>109</v>
      </c>
      <c r="H12" s="284"/>
    </row>
    <row r="13" spans="1:8" ht="24.95" customHeight="1" x14ac:dyDescent="0.25">
      <c r="A13" s="186" t="s">
        <v>29</v>
      </c>
      <c r="B13" s="187"/>
      <c r="C13" s="197">
        <v>77</v>
      </c>
      <c r="D13" s="197"/>
      <c r="E13" s="188"/>
      <c r="F13" s="189"/>
      <c r="G13" s="198">
        <f t="shared" si="0"/>
        <v>77</v>
      </c>
      <c r="H13" s="284"/>
    </row>
    <row r="14" spans="1:8" ht="24.95" customHeight="1" x14ac:dyDescent="0.25">
      <c r="A14" s="186" t="s">
        <v>78</v>
      </c>
      <c r="B14" s="197">
        <v>1</v>
      </c>
      <c r="C14" s="197">
        <v>55</v>
      </c>
      <c r="D14" s="197">
        <v>19</v>
      </c>
      <c r="E14" s="188"/>
      <c r="F14" s="188"/>
      <c r="G14" s="198">
        <f t="shared" si="0"/>
        <v>75</v>
      </c>
      <c r="H14" s="284"/>
    </row>
    <row r="15" spans="1:8" ht="24.95" customHeight="1" thickBot="1" x14ac:dyDescent="0.3">
      <c r="A15" s="199" t="s">
        <v>79</v>
      </c>
      <c r="B15" s="200"/>
      <c r="C15" s="201"/>
      <c r="D15" s="201">
        <v>12</v>
      </c>
      <c r="E15" s="202"/>
      <c r="F15" s="203"/>
      <c r="G15" s="204">
        <f t="shared" si="0"/>
        <v>12</v>
      </c>
      <c r="H15" s="285"/>
    </row>
    <row r="16" spans="1:8" ht="24.95" customHeight="1" thickBot="1" x14ac:dyDescent="0.35">
      <c r="A16" s="41" t="s">
        <v>2</v>
      </c>
      <c r="B16" s="42">
        <f t="shared" ref="B16:F16" si="1">SUM(B5:B15)</f>
        <v>355</v>
      </c>
      <c r="C16" s="43">
        <f t="shared" si="1"/>
        <v>536</v>
      </c>
      <c r="D16" s="42">
        <f t="shared" si="1"/>
        <v>66</v>
      </c>
      <c r="E16" s="43">
        <f t="shared" si="1"/>
        <v>5785</v>
      </c>
      <c r="F16" s="42">
        <f t="shared" si="1"/>
        <v>203</v>
      </c>
      <c r="G16" s="44">
        <f>SUM(G5:G15)</f>
        <v>6945</v>
      </c>
      <c r="H16" s="54"/>
    </row>
    <row r="17" spans="1:10" ht="24.95" customHeight="1" x14ac:dyDescent="0.25">
      <c r="A17" s="15"/>
      <c r="B17" s="15"/>
      <c r="C17" s="15"/>
      <c r="D17" s="15"/>
      <c r="E17" s="15"/>
      <c r="F17" s="16"/>
      <c r="G17" s="16"/>
      <c r="H17" s="16"/>
      <c r="I17" s="17"/>
    </row>
    <row r="18" spans="1:10" ht="24.95" customHeight="1" thickBot="1" x14ac:dyDescent="0.3">
      <c r="I18" s="18"/>
      <c r="J18" s="16"/>
    </row>
    <row r="19" spans="1:10" ht="24.95" customHeight="1" thickBot="1" x14ac:dyDescent="0.3">
      <c r="A19" s="289" t="s">
        <v>463</v>
      </c>
      <c r="B19" s="290"/>
      <c r="C19" s="290"/>
      <c r="D19" s="290"/>
      <c r="E19" s="290"/>
      <c r="F19" s="290"/>
      <c r="G19" s="291"/>
      <c r="H19" s="5"/>
      <c r="I19" s="17"/>
    </row>
    <row r="20" spans="1:10" ht="24.95" customHeight="1" x14ac:dyDescent="0.25">
      <c r="A20" s="132" t="s">
        <v>7</v>
      </c>
      <c r="B20" s="136" t="s">
        <v>25</v>
      </c>
      <c r="C20" s="136" t="s">
        <v>26</v>
      </c>
      <c r="D20" s="136" t="s">
        <v>87</v>
      </c>
      <c r="E20" s="136" t="s">
        <v>0</v>
      </c>
      <c r="F20" s="134" t="s">
        <v>55</v>
      </c>
      <c r="G20" s="143"/>
      <c r="H20" s="1"/>
      <c r="I20" s="17"/>
    </row>
    <row r="21" spans="1:10" ht="24.95" customHeight="1" thickBot="1" x14ac:dyDescent="0.3">
      <c r="A21" s="133"/>
      <c r="B21" s="137"/>
      <c r="C21" s="137"/>
      <c r="D21" s="137"/>
      <c r="E21" s="137"/>
      <c r="F21" s="135"/>
      <c r="G21" s="142"/>
      <c r="H21" s="6"/>
      <c r="I21" s="17"/>
      <c r="J21" s="5"/>
    </row>
    <row r="22" spans="1:10" ht="24.95" customHeight="1" x14ac:dyDescent="0.25">
      <c r="A22" s="205" t="s">
        <v>252</v>
      </c>
      <c r="B22" s="206" t="s">
        <v>65</v>
      </c>
      <c r="C22" s="207" t="s">
        <v>27</v>
      </c>
      <c r="D22" s="208" t="s">
        <v>187</v>
      </c>
      <c r="E22" s="209">
        <v>1123</v>
      </c>
      <c r="F22" s="210">
        <v>47420</v>
      </c>
      <c r="G22" s="286" t="s">
        <v>73</v>
      </c>
      <c r="I22" s="17"/>
    </row>
    <row r="23" spans="1:10" ht="24.95" customHeight="1" x14ac:dyDescent="0.25">
      <c r="A23" s="205" t="s">
        <v>252</v>
      </c>
      <c r="B23" s="206" t="s">
        <v>64</v>
      </c>
      <c r="C23" s="207" t="s">
        <v>27</v>
      </c>
      <c r="D23" s="208" t="s">
        <v>311</v>
      </c>
      <c r="E23" s="209">
        <v>1518</v>
      </c>
      <c r="F23" s="210">
        <v>2000000</v>
      </c>
      <c r="G23" s="287"/>
      <c r="I23" s="17"/>
    </row>
    <row r="24" spans="1:10" ht="24.95" customHeight="1" x14ac:dyDescent="0.25">
      <c r="A24" s="216" t="s">
        <v>251</v>
      </c>
      <c r="B24" s="217"/>
      <c r="C24" s="218"/>
      <c r="D24" s="218"/>
      <c r="E24" s="217"/>
      <c r="F24" s="219">
        <f>SUM(F22:F23)</f>
        <v>2047420</v>
      </c>
      <c r="G24" s="287"/>
      <c r="I24" s="17"/>
    </row>
    <row r="25" spans="1:10" ht="24.95" customHeight="1" x14ac:dyDescent="0.25">
      <c r="A25" s="211" t="s">
        <v>259</v>
      </c>
      <c r="B25" s="206" t="s">
        <v>43</v>
      </c>
      <c r="C25" s="207" t="s">
        <v>27</v>
      </c>
      <c r="D25" s="207" t="s">
        <v>188</v>
      </c>
      <c r="E25" s="206">
        <v>1123</v>
      </c>
      <c r="F25" s="212">
        <v>31120</v>
      </c>
      <c r="G25" s="287"/>
      <c r="I25" s="17"/>
    </row>
    <row r="26" spans="1:10" ht="24.95" customHeight="1" x14ac:dyDescent="0.25">
      <c r="A26" s="211" t="s">
        <v>259</v>
      </c>
      <c r="B26" s="206" t="s">
        <v>43</v>
      </c>
      <c r="C26" s="207" t="s">
        <v>27</v>
      </c>
      <c r="D26" s="207" t="s">
        <v>309</v>
      </c>
      <c r="E26" s="206" t="s">
        <v>310</v>
      </c>
      <c r="F26" s="212">
        <v>652160</v>
      </c>
      <c r="G26" s="287"/>
      <c r="I26" s="17"/>
    </row>
    <row r="27" spans="1:10" ht="24.95" customHeight="1" x14ac:dyDescent="0.25">
      <c r="A27" s="216" t="s">
        <v>306</v>
      </c>
      <c r="B27" s="217"/>
      <c r="C27" s="218"/>
      <c r="D27" s="218"/>
      <c r="E27" s="217"/>
      <c r="F27" s="219">
        <f>SUM(F25:F26)</f>
        <v>683280</v>
      </c>
      <c r="G27" s="287"/>
      <c r="I27" s="17"/>
    </row>
    <row r="28" spans="1:10" ht="24.95" customHeight="1" x14ac:dyDescent="0.25">
      <c r="A28" s="211" t="s">
        <v>105</v>
      </c>
      <c r="B28" s="206" t="s">
        <v>69</v>
      </c>
      <c r="C28" s="207" t="s">
        <v>27</v>
      </c>
      <c r="D28" s="207" t="s">
        <v>190</v>
      </c>
      <c r="E28" s="213">
        <v>1123</v>
      </c>
      <c r="F28" s="212">
        <v>17200</v>
      </c>
      <c r="G28" s="287"/>
      <c r="I28" s="17"/>
    </row>
    <row r="29" spans="1:10" ht="24.95" customHeight="1" x14ac:dyDescent="0.25">
      <c r="A29" s="211" t="s">
        <v>105</v>
      </c>
      <c r="B29" s="206" t="s">
        <v>69</v>
      </c>
      <c r="C29" s="207" t="s">
        <v>27</v>
      </c>
      <c r="D29" s="207" t="s">
        <v>191</v>
      </c>
      <c r="E29" s="213">
        <v>1141</v>
      </c>
      <c r="F29" s="212">
        <v>12360</v>
      </c>
      <c r="G29" s="287"/>
      <c r="I29" s="17"/>
    </row>
    <row r="30" spans="1:10" ht="24.95" customHeight="1" x14ac:dyDescent="0.25">
      <c r="A30" s="211" t="s">
        <v>105</v>
      </c>
      <c r="B30" s="206" t="s">
        <v>67</v>
      </c>
      <c r="C30" s="207" t="s">
        <v>27</v>
      </c>
      <c r="D30" s="207" t="s">
        <v>192</v>
      </c>
      <c r="E30" s="213">
        <v>1141</v>
      </c>
      <c r="F30" s="212">
        <v>4340</v>
      </c>
      <c r="G30" s="287"/>
      <c r="I30" s="17"/>
    </row>
    <row r="31" spans="1:10" ht="24.95" customHeight="1" x14ac:dyDescent="0.25">
      <c r="A31" s="216" t="s">
        <v>111</v>
      </c>
      <c r="B31" s="217"/>
      <c r="C31" s="218"/>
      <c r="D31" s="218"/>
      <c r="E31" s="217"/>
      <c r="F31" s="219">
        <v>33900</v>
      </c>
      <c r="G31" s="287"/>
      <c r="I31" s="17"/>
    </row>
    <row r="32" spans="1:10" ht="24.95" customHeight="1" x14ac:dyDescent="0.25">
      <c r="A32" s="211" t="s">
        <v>253</v>
      </c>
      <c r="B32" s="206" t="s">
        <v>80</v>
      </c>
      <c r="C32" s="207" t="s">
        <v>27</v>
      </c>
      <c r="D32" s="208" t="s">
        <v>178</v>
      </c>
      <c r="E32" s="206">
        <v>1123</v>
      </c>
      <c r="F32" s="212">
        <v>154040</v>
      </c>
      <c r="G32" s="287"/>
    </row>
    <row r="33" spans="1:8" ht="24.95" customHeight="1" x14ac:dyDescent="0.25">
      <c r="A33" s="211" t="s">
        <v>253</v>
      </c>
      <c r="B33" s="206" t="s">
        <v>80</v>
      </c>
      <c r="C33" s="207" t="s">
        <v>27</v>
      </c>
      <c r="D33" s="214" t="s">
        <v>183</v>
      </c>
      <c r="E33" s="206">
        <v>1141</v>
      </c>
      <c r="F33" s="212">
        <v>25700</v>
      </c>
      <c r="G33" s="287"/>
    </row>
    <row r="34" spans="1:8" ht="24.95" customHeight="1" x14ac:dyDescent="0.25">
      <c r="A34" s="216" t="s">
        <v>142</v>
      </c>
      <c r="B34" s="216"/>
      <c r="C34" s="216"/>
      <c r="D34" s="216"/>
      <c r="E34" s="216"/>
      <c r="F34" s="219">
        <v>179740</v>
      </c>
      <c r="G34" s="287"/>
    </row>
    <row r="35" spans="1:8" ht="24.95" customHeight="1" x14ac:dyDescent="0.25">
      <c r="A35" s="211" t="s">
        <v>112</v>
      </c>
      <c r="B35" s="206" t="s">
        <v>48</v>
      </c>
      <c r="C35" s="207" t="s">
        <v>27</v>
      </c>
      <c r="D35" s="214" t="s">
        <v>189</v>
      </c>
      <c r="E35" s="206">
        <v>1123</v>
      </c>
      <c r="F35" s="212">
        <v>4540</v>
      </c>
      <c r="G35" s="287"/>
    </row>
    <row r="36" spans="1:8" ht="24.95" customHeight="1" x14ac:dyDescent="0.25">
      <c r="A36" s="216" t="s">
        <v>135</v>
      </c>
      <c r="B36" s="216"/>
      <c r="C36" s="216"/>
      <c r="D36" s="216"/>
      <c r="E36" s="216"/>
      <c r="F36" s="219">
        <v>4540</v>
      </c>
      <c r="G36" s="287"/>
    </row>
    <row r="37" spans="1:8" ht="26.25" customHeight="1" x14ac:dyDescent="0.25">
      <c r="A37" s="215" t="s">
        <v>143</v>
      </c>
      <c r="B37" s="206" t="s">
        <v>61</v>
      </c>
      <c r="C37" s="207" t="s">
        <v>27</v>
      </c>
      <c r="D37" s="208" t="s">
        <v>177</v>
      </c>
      <c r="E37" s="208">
        <v>1123</v>
      </c>
      <c r="F37" s="210">
        <v>76340</v>
      </c>
      <c r="G37" s="287"/>
    </row>
    <row r="38" spans="1:8" ht="24.95" customHeight="1" x14ac:dyDescent="0.25">
      <c r="A38" s="216" t="s">
        <v>145</v>
      </c>
      <c r="B38" s="216"/>
      <c r="C38" s="216"/>
      <c r="D38" s="216"/>
      <c r="E38" s="216"/>
      <c r="F38" s="220">
        <v>76340</v>
      </c>
      <c r="G38" s="287"/>
    </row>
    <row r="39" spans="1:8" ht="24.95" customHeight="1" x14ac:dyDescent="0.25">
      <c r="A39" s="215" t="s">
        <v>149</v>
      </c>
      <c r="B39" s="206" t="s">
        <v>57</v>
      </c>
      <c r="C39" s="207" t="s">
        <v>27</v>
      </c>
      <c r="D39" s="208" t="s">
        <v>179</v>
      </c>
      <c r="E39" s="206">
        <v>1122</v>
      </c>
      <c r="F39" s="210">
        <v>41260</v>
      </c>
      <c r="G39" s="287"/>
    </row>
    <row r="40" spans="1:8" ht="24.95" customHeight="1" x14ac:dyDescent="0.25">
      <c r="A40" s="215" t="s">
        <v>149</v>
      </c>
      <c r="B40" s="206" t="s">
        <v>57</v>
      </c>
      <c r="C40" s="207" t="s">
        <v>27</v>
      </c>
      <c r="D40" s="208" t="s">
        <v>180</v>
      </c>
      <c r="E40" s="206">
        <v>1123</v>
      </c>
      <c r="F40" s="210">
        <v>4160</v>
      </c>
      <c r="G40" s="287"/>
    </row>
    <row r="41" spans="1:8" ht="24.95" customHeight="1" x14ac:dyDescent="0.25">
      <c r="A41" s="215" t="s">
        <v>149</v>
      </c>
      <c r="B41" s="206" t="s">
        <v>81</v>
      </c>
      <c r="C41" s="207" t="s">
        <v>27</v>
      </c>
      <c r="D41" s="208" t="s">
        <v>181</v>
      </c>
      <c r="E41" s="206">
        <v>1123</v>
      </c>
      <c r="F41" s="210">
        <v>5020</v>
      </c>
      <c r="G41" s="287"/>
    </row>
    <row r="42" spans="1:8" ht="24.95" customHeight="1" x14ac:dyDescent="0.25">
      <c r="A42" s="215" t="s">
        <v>149</v>
      </c>
      <c r="B42" s="206" t="s">
        <v>82</v>
      </c>
      <c r="C42" s="207" t="s">
        <v>27</v>
      </c>
      <c r="D42" s="208" t="s">
        <v>182</v>
      </c>
      <c r="E42" s="206">
        <v>1123</v>
      </c>
      <c r="F42" s="210">
        <v>4480</v>
      </c>
      <c r="G42" s="287"/>
    </row>
    <row r="43" spans="1:8" ht="24.95" customHeight="1" thickBot="1" x14ac:dyDescent="0.3">
      <c r="A43" s="216" t="s">
        <v>159</v>
      </c>
      <c r="B43" s="216"/>
      <c r="C43" s="216"/>
      <c r="D43" s="216"/>
      <c r="E43" s="216"/>
      <c r="F43" s="219">
        <v>54920</v>
      </c>
      <c r="G43" s="288"/>
    </row>
    <row r="44" spans="1:8" ht="24.95" customHeight="1" thickBot="1" x14ac:dyDescent="0.35">
      <c r="A44" s="56" t="s">
        <v>2</v>
      </c>
      <c r="B44" s="57"/>
      <c r="C44" s="57"/>
      <c r="D44" s="57"/>
      <c r="E44" s="57"/>
      <c r="F44" s="141">
        <f>F24+F27+F31+F34+F36+F38+F43</f>
        <v>3080140</v>
      </c>
      <c r="G44" s="142"/>
      <c r="H44" s="19"/>
    </row>
    <row r="45" spans="1:8" ht="27" customHeight="1" x14ac:dyDescent="0.25">
      <c r="H45" s="20"/>
    </row>
    <row r="47" spans="1:8" x14ac:dyDescent="0.25">
      <c r="F47" s="5"/>
    </row>
    <row r="50" spans="1:10" x14ac:dyDescent="0.25">
      <c r="A50" s="81"/>
      <c r="B50" s="81"/>
      <c r="C50" s="81"/>
      <c r="D50" s="81"/>
      <c r="E50" s="139"/>
      <c r="F50" s="81"/>
      <c r="G50" s="81"/>
      <c r="H50" s="81"/>
      <c r="I50" s="140"/>
      <c r="J50" s="140"/>
    </row>
  </sheetData>
  <sortState ref="A5:H8">
    <sortCondition descending="1" ref="C5:C8"/>
  </sortState>
  <mergeCells count="8">
    <mergeCell ref="H5:H6"/>
    <mergeCell ref="H7:H15"/>
    <mergeCell ref="G22:G43"/>
    <mergeCell ref="A2:G2"/>
    <mergeCell ref="A19:G19"/>
    <mergeCell ref="A3:A4"/>
    <mergeCell ref="G3:G4"/>
    <mergeCell ref="C3:E3"/>
  </mergeCells>
  <printOptions horizontalCentered="1"/>
  <pageMargins left="0.31496062992125984" right="0.23622047244094491" top="0.47244094488188981" bottom="0" header="0.23622047244094491" footer="0"/>
  <pageSetup paperSize="9" scale="48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9" zoomScaleNormal="100" workbookViewId="0">
      <selection activeCell="J9" sqref="J9"/>
    </sheetView>
  </sheetViews>
  <sheetFormatPr defaultColWidth="9.140625" defaultRowHeight="15" x14ac:dyDescent="0.25"/>
  <cols>
    <col min="1" max="1" width="32" style="58" customWidth="1"/>
    <col min="2" max="2" width="29.85546875" style="58" customWidth="1"/>
    <col min="3" max="3" width="21.140625" style="58" customWidth="1"/>
    <col min="4" max="4" width="16.5703125" style="58" customWidth="1"/>
    <col min="5" max="5" width="15.140625" style="58" customWidth="1"/>
    <col min="6" max="6" width="20.5703125" style="58" customWidth="1"/>
    <col min="7" max="7" width="12.28515625" style="58" customWidth="1"/>
    <col min="8" max="8" width="9.140625" style="58"/>
    <col min="9" max="9" width="10.140625" style="58" bestFit="1" customWidth="1"/>
    <col min="10" max="10" width="9.140625" style="58"/>
    <col min="11" max="12" width="10.140625" style="58" bestFit="1" customWidth="1"/>
    <col min="13" max="16384" width="9.140625" style="58"/>
  </cols>
  <sheetData>
    <row r="1" spans="1:8" ht="21" thickBot="1" x14ac:dyDescent="0.35">
      <c r="F1" s="8" t="s">
        <v>15</v>
      </c>
      <c r="G1" s="59"/>
    </row>
    <row r="2" spans="1:8" ht="34.5" customHeight="1" thickBot="1" x14ac:dyDescent="0.3">
      <c r="A2" s="289" t="s">
        <v>464</v>
      </c>
      <c r="B2" s="290"/>
      <c r="C2" s="290"/>
      <c r="D2" s="290"/>
      <c r="E2" s="290"/>
      <c r="F2" s="291"/>
      <c r="G2" s="55"/>
      <c r="H2" s="59"/>
    </row>
    <row r="3" spans="1:8" ht="32.25" customHeight="1" thickBot="1" x14ac:dyDescent="0.3">
      <c r="A3" s="60" t="s">
        <v>202</v>
      </c>
      <c r="B3" s="61" t="s">
        <v>203</v>
      </c>
      <c r="C3" s="61" t="s">
        <v>185</v>
      </c>
      <c r="D3" s="61" t="s">
        <v>204</v>
      </c>
      <c r="E3" s="61" t="s">
        <v>205</v>
      </c>
      <c r="F3" s="62" t="s">
        <v>206</v>
      </c>
    </row>
    <row r="4" spans="1:8" ht="16.5" customHeight="1" x14ac:dyDescent="0.25">
      <c r="A4" s="145" t="s">
        <v>91</v>
      </c>
      <c r="B4" s="76" t="s">
        <v>60</v>
      </c>
      <c r="C4" s="76" t="s">
        <v>194</v>
      </c>
      <c r="D4" s="76">
        <v>2019</v>
      </c>
      <c r="E4" s="76" t="s">
        <v>195</v>
      </c>
      <c r="F4" s="82">
        <v>4273640</v>
      </c>
      <c r="G4" s="297" t="s">
        <v>73</v>
      </c>
    </row>
    <row r="5" spans="1:8" ht="18" customHeight="1" x14ac:dyDescent="0.25">
      <c r="A5" s="158" t="s">
        <v>246</v>
      </c>
      <c r="B5" s="159"/>
      <c r="C5" s="159"/>
      <c r="D5" s="159"/>
      <c r="E5" s="159"/>
      <c r="F5" s="160">
        <f>SUM(F4)</f>
        <v>4273640</v>
      </c>
      <c r="G5" s="298"/>
    </row>
    <row r="6" spans="1:8" ht="16.5" customHeight="1" x14ac:dyDescent="0.25">
      <c r="A6" s="145" t="s">
        <v>270</v>
      </c>
      <c r="B6" s="76" t="s">
        <v>196</v>
      </c>
      <c r="C6" s="76" t="s">
        <v>197</v>
      </c>
      <c r="D6" s="76">
        <v>2020</v>
      </c>
      <c r="E6" s="76" t="s">
        <v>198</v>
      </c>
      <c r="F6" s="82">
        <v>10000000</v>
      </c>
      <c r="G6" s="298"/>
    </row>
    <row r="7" spans="1:8" ht="16.5" customHeight="1" x14ac:dyDescent="0.25">
      <c r="A7" s="161" t="s">
        <v>269</v>
      </c>
      <c r="B7" s="159"/>
      <c r="C7" s="159"/>
      <c r="D7" s="159"/>
      <c r="E7" s="159"/>
      <c r="F7" s="160">
        <f>SUM(F6)</f>
        <v>10000000</v>
      </c>
      <c r="G7" s="298"/>
    </row>
    <row r="8" spans="1:8" ht="16.5" customHeight="1" x14ac:dyDescent="0.25">
      <c r="A8" s="83" t="s">
        <v>268</v>
      </c>
      <c r="B8" s="76" t="s">
        <v>207</v>
      </c>
      <c r="C8" s="76" t="s">
        <v>208</v>
      </c>
      <c r="D8" s="76">
        <v>2020</v>
      </c>
      <c r="E8" s="76" t="s">
        <v>209</v>
      </c>
      <c r="F8" s="144">
        <v>233797</v>
      </c>
      <c r="G8" s="298"/>
    </row>
    <row r="9" spans="1:8" ht="16.5" customHeight="1" x14ac:dyDescent="0.25">
      <c r="A9" s="83" t="s">
        <v>268</v>
      </c>
      <c r="B9" s="76" t="s">
        <v>207</v>
      </c>
      <c r="C9" s="76" t="s">
        <v>366</v>
      </c>
      <c r="D9" s="76">
        <v>2020</v>
      </c>
      <c r="E9" s="76" t="s">
        <v>262</v>
      </c>
      <c r="F9" s="144">
        <v>740000</v>
      </c>
      <c r="G9" s="298"/>
      <c r="H9" s="75"/>
    </row>
    <row r="10" spans="1:8" ht="16.5" customHeight="1" x14ac:dyDescent="0.25">
      <c r="A10" s="83" t="s">
        <v>268</v>
      </c>
      <c r="B10" s="76" t="s">
        <v>364</v>
      </c>
      <c r="C10" s="76" t="s">
        <v>365</v>
      </c>
      <c r="D10" s="76">
        <v>2020</v>
      </c>
      <c r="E10" s="76" t="s">
        <v>262</v>
      </c>
      <c r="F10" s="144">
        <v>500000</v>
      </c>
      <c r="G10" s="298"/>
      <c r="H10" s="75"/>
    </row>
    <row r="11" spans="1:8" ht="16.5" customHeight="1" x14ac:dyDescent="0.25">
      <c r="A11" s="83" t="s">
        <v>268</v>
      </c>
      <c r="B11" s="76" t="s">
        <v>210</v>
      </c>
      <c r="C11" s="76" t="s">
        <v>211</v>
      </c>
      <c r="D11" s="76">
        <v>2020</v>
      </c>
      <c r="E11" s="76" t="s">
        <v>212</v>
      </c>
      <c r="F11" s="144">
        <v>218840</v>
      </c>
      <c r="G11" s="298"/>
    </row>
    <row r="12" spans="1:8" ht="16.5" customHeight="1" x14ac:dyDescent="0.25">
      <c r="A12" s="83" t="s">
        <v>268</v>
      </c>
      <c r="B12" s="76" t="s">
        <v>207</v>
      </c>
      <c r="C12" s="76" t="s">
        <v>213</v>
      </c>
      <c r="D12" s="76">
        <v>2020</v>
      </c>
      <c r="E12" s="76" t="s">
        <v>212</v>
      </c>
      <c r="F12" s="144">
        <v>920880</v>
      </c>
      <c r="G12" s="298"/>
    </row>
    <row r="13" spans="1:8" ht="16.5" customHeight="1" x14ac:dyDescent="0.25">
      <c r="A13" s="83" t="s">
        <v>268</v>
      </c>
      <c r="B13" s="76" t="s">
        <v>273</v>
      </c>
      <c r="C13" s="76" t="s">
        <v>363</v>
      </c>
      <c r="D13" s="76">
        <v>2020</v>
      </c>
      <c r="E13" s="76" t="s">
        <v>212</v>
      </c>
      <c r="F13" s="144">
        <v>1000000</v>
      </c>
      <c r="G13" s="298"/>
      <c r="H13" s="75"/>
    </row>
    <row r="14" spans="1:8" ht="16.5" customHeight="1" x14ac:dyDescent="0.25">
      <c r="A14" s="83" t="s">
        <v>268</v>
      </c>
      <c r="B14" s="76" t="s">
        <v>210</v>
      </c>
      <c r="C14" s="76" t="s">
        <v>214</v>
      </c>
      <c r="D14" s="76">
        <v>2020</v>
      </c>
      <c r="E14" s="76" t="s">
        <v>215</v>
      </c>
      <c r="F14" s="144">
        <v>562780</v>
      </c>
      <c r="G14" s="298"/>
    </row>
    <row r="15" spans="1:8" ht="16.5" customHeight="1" x14ac:dyDescent="0.25">
      <c r="A15" s="83" t="s">
        <v>268</v>
      </c>
      <c r="B15" s="76" t="s">
        <v>207</v>
      </c>
      <c r="C15" s="76" t="s">
        <v>216</v>
      </c>
      <c r="D15" s="76">
        <v>2020</v>
      </c>
      <c r="E15" s="76" t="s">
        <v>215</v>
      </c>
      <c r="F15" s="144">
        <v>823900</v>
      </c>
      <c r="G15" s="298"/>
    </row>
    <row r="16" spans="1:8" ht="16.5" customHeight="1" x14ac:dyDescent="0.25">
      <c r="A16" s="161" t="s">
        <v>171</v>
      </c>
      <c r="B16" s="159"/>
      <c r="C16" s="159"/>
      <c r="D16" s="159"/>
      <c r="E16" s="159"/>
      <c r="F16" s="160">
        <f>SUM(F8:F15)</f>
        <v>5000197</v>
      </c>
      <c r="G16" s="298"/>
    </row>
    <row r="17" spans="1:7" ht="16.5" customHeight="1" x14ac:dyDescent="0.25">
      <c r="A17" s="145" t="s">
        <v>160</v>
      </c>
      <c r="B17" s="76" t="s">
        <v>63</v>
      </c>
      <c r="C17" s="76" t="s">
        <v>217</v>
      </c>
      <c r="D17" s="76">
        <v>2020</v>
      </c>
      <c r="E17" s="76" t="s">
        <v>212</v>
      </c>
      <c r="F17" s="82">
        <v>6000</v>
      </c>
      <c r="G17" s="298"/>
    </row>
    <row r="18" spans="1:7" ht="16.5" customHeight="1" x14ac:dyDescent="0.25">
      <c r="A18" s="145" t="s">
        <v>160</v>
      </c>
      <c r="B18" s="76" t="s">
        <v>63</v>
      </c>
      <c r="C18" s="76" t="s">
        <v>218</v>
      </c>
      <c r="D18" s="76">
        <v>2020</v>
      </c>
      <c r="E18" s="76" t="s">
        <v>215</v>
      </c>
      <c r="F18" s="82">
        <v>30680</v>
      </c>
      <c r="G18" s="298"/>
    </row>
    <row r="19" spans="1:7" ht="16.5" customHeight="1" x14ac:dyDescent="0.25">
      <c r="A19" s="161" t="s">
        <v>164</v>
      </c>
      <c r="B19" s="159"/>
      <c r="C19" s="159"/>
      <c r="D19" s="159"/>
      <c r="E19" s="159"/>
      <c r="F19" s="160">
        <f>SUM(F17:F18)</f>
        <v>36680</v>
      </c>
      <c r="G19" s="298"/>
    </row>
    <row r="20" spans="1:7" ht="16.5" customHeight="1" x14ac:dyDescent="0.25">
      <c r="A20" s="146" t="s">
        <v>346</v>
      </c>
      <c r="B20" s="147" t="s">
        <v>71</v>
      </c>
      <c r="C20" s="147" t="s">
        <v>347</v>
      </c>
      <c r="D20" s="148">
        <v>2020</v>
      </c>
      <c r="E20" s="147" t="s">
        <v>215</v>
      </c>
      <c r="F20" s="149">
        <v>792310</v>
      </c>
      <c r="G20" s="298"/>
    </row>
    <row r="21" spans="1:7" ht="16.5" customHeight="1" x14ac:dyDescent="0.25">
      <c r="A21" s="146" t="s">
        <v>346</v>
      </c>
      <c r="B21" s="147" t="s">
        <v>348</v>
      </c>
      <c r="C21" s="147" t="s">
        <v>349</v>
      </c>
      <c r="D21" s="148">
        <v>2020</v>
      </c>
      <c r="E21" s="147" t="s">
        <v>215</v>
      </c>
      <c r="F21" s="149">
        <v>2690160</v>
      </c>
      <c r="G21" s="298"/>
    </row>
    <row r="22" spans="1:7" ht="16.5" customHeight="1" x14ac:dyDescent="0.25">
      <c r="A22" s="146" t="s">
        <v>346</v>
      </c>
      <c r="B22" s="147" t="s">
        <v>350</v>
      </c>
      <c r="C22" s="147" t="s">
        <v>351</v>
      </c>
      <c r="D22" s="148">
        <v>2020</v>
      </c>
      <c r="E22" s="147" t="s">
        <v>215</v>
      </c>
      <c r="F22" s="149">
        <v>1912660</v>
      </c>
      <c r="G22" s="298"/>
    </row>
    <row r="23" spans="1:7" ht="16.5" customHeight="1" x14ac:dyDescent="0.25">
      <c r="A23" s="146" t="s">
        <v>346</v>
      </c>
      <c r="B23" s="147" t="s">
        <v>352</v>
      </c>
      <c r="C23" s="147" t="s">
        <v>353</v>
      </c>
      <c r="D23" s="148">
        <v>2020</v>
      </c>
      <c r="E23" s="147" t="s">
        <v>215</v>
      </c>
      <c r="F23" s="149">
        <v>2593080</v>
      </c>
      <c r="G23" s="298"/>
    </row>
    <row r="24" spans="1:7" ht="16.5" customHeight="1" x14ac:dyDescent="0.25">
      <c r="A24" s="146" t="s">
        <v>346</v>
      </c>
      <c r="B24" s="147" t="s">
        <v>348</v>
      </c>
      <c r="C24" s="147" t="s">
        <v>357</v>
      </c>
      <c r="D24" s="148">
        <v>2020</v>
      </c>
      <c r="E24" s="147">
        <v>1621</v>
      </c>
      <c r="F24" s="149">
        <v>44060</v>
      </c>
      <c r="G24" s="298"/>
    </row>
    <row r="25" spans="1:7" ht="16.5" customHeight="1" x14ac:dyDescent="0.25">
      <c r="A25" s="146" t="s">
        <v>346</v>
      </c>
      <c r="B25" s="147" t="s">
        <v>348</v>
      </c>
      <c r="C25" s="147" t="s">
        <v>354</v>
      </c>
      <c r="D25" s="148">
        <v>2020</v>
      </c>
      <c r="E25" s="147" t="s">
        <v>355</v>
      </c>
      <c r="F25" s="149">
        <v>5000000</v>
      </c>
      <c r="G25" s="298"/>
    </row>
    <row r="26" spans="1:7" ht="16.5" customHeight="1" x14ac:dyDescent="0.25">
      <c r="A26" s="146" t="s">
        <v>346</v>
      </c>
      <c r="B26" s="147" t="s">
        <v>348</v>
      </c>
      <c r="C26" s="147" t="s">
        <v>356</v>
      </c>
      <c r="D26" s="148">
        <v>2020</v>
      </c>
      <c r="E26" s="147" t="s">
        <v>198</v>
      </c>
      <c r="F26" s="149">
        <v>10580000</v>
      </c>
      <c r="G26" s="298"/>
    </row>
    <row r="27" spans="1:7" ht="16.5" customHeight="1" x14ac:dyDescent="0.25">
      <c r="A27" s="162" t="s">
        <v>358</v>
      </c>
      <c r="B27" s="159"/>
      <c r="C27" s="159"/>
      <c r="D27" s="159"/>
      <c r="E27" s="159"/>
      <c r="F27" s="160">
        <f>SUM(F20:F26)</f>
        <v>23612270</v>
      </c>
      <c r="G27" s="298"/>
    </row>
    <row r="28" spans="1:7" ht="16.5" customHeight="1" x14ac:dyDescent="0.25">
      <c r="A28" s="150" t="s">
        <v>252</v>
      </c>
      <c r="B28" s="76" t="s">
        <v>323</v>
      </c>
      <c r="C28" s="76" t="s">
        <v>327</v>
      </c>
      <c r="D28" s="76">
        <v>2020</v>
      </c>
      <c r="E28" s="151" t="s">
        <v>325</v>
      </c>
      <c r="F28" s="152">
        <v>36220</v>
      </c>
      <c r="G28" s="298"/>
    </row>
    <row r="29" spans="1:7" ht="16.5" customHeight="1" x14ac:dyDescent="0.25">
      <c r="A29" s="150" t="s">
        <v>252</v>
      </c>
      <c r="B29" s="76" t="s">
        <v>323</v>
      </c>
      <c r="C29" s="76" t="s">
        <v>328</v>
      </c>
      <c r="D29" s="76">
        <v>2020</v>
      </c>
      <c r="E29" s="151" t="s">
        <v>212</v>
      </c>
      <c r="F29" s="152">
        <v>68240</v>
      </c>
      <c r="G29" s="298"/>
    </row>
    <row r="30" spans="1:7" ht="16.5" customHeight="1" x14ac:dyDescent="0.25">
      <c r="A30" s="150" t="s">
        <v>252</v>
      </c>
      <c r="B30" s="76" t="s">
        <v>324</v>
      </c>
      <c r="C30" s="76" t="s">
        <v>329</v>
      </c>
      <c r="D30" s="76">
        <v>2020</v>
      </c>
      <c r="E30" s="151" t="s">
        <v>212</v>
      </c>
      <c r="F30" s="152">
        <v>58580</v>
      </c>
      <c r="G30" s="298"/>
    </row>
    <row r="31" spans="1:7" ht="16.5" customHeight="1" x14ac:dyDescent="0.25">
      <c r="A31" s="150" t="s">
        <v>252</v>
      </c>
      <c r="B31" s="76" t="s">
        <v>66</v>
      </c>
      <c r="C31" s="76" t="s">
        <v>330</v>
      </c>
      <c r="D31" s="76">
        <v>2020</v>
      </c>
      <c r="E31" s="151" t="s">
        <v>215</v>
      </c>
      <c r="F31" s="152">
        <v>20920</v>
      </c>
      <c r="G31" s="298"/>
    </row>
    <row r="32" spans="1:7" ht="16.5" customHeight="1" x14ac:dyDescent="0.25">
      <c r="A32" s="150" t="s">
        <v>252</v>
      </c>
      <c r="B32" s="76" t="s">
        <v>323</v>
      </c>
      <c r="C32" s="76" t="s">
        <v>331</v>
      </c>
      <c r="D32" s="76">
        <v>2020</v>
      </c>
      <c r="E32" s="151" t="s">
        <v>215</v>
      </c>
      <c r="F32" s="152">
        <v>18740</v>
      </c>
      <c r="G32" s="298"/>
    </row>
    <row r="33" spans="1:7" ht="16.5" customHeight="1" x14ac:dyDescent="0.25">
      <c r="A33" s="150" t="s">
        <v>252</v>
      </c>
      <c r="B33" s="76" t="s">
        <v>64</v>
      </c>
      <c r="C33" s="76" t="s">
        <v>332</v>
      </c>
      <c r="D33" s="76">
        <v>2020</v>
      </c>
      <c r="E33" s="151" t="s">
        <v>215</v>
      </c>
      <c r="F33" s="152">
        <v>37340</v>
      </c>
      <c r="G33" s="298"/>
    </row>
    <row r="34" spans="1:7" ht="16.5" customHeight="1" x14ac:dyDescent="0.25">
      <c r="A34" s="150" t="s">
        <v>252</v>
      </c>
      <c r="B34" s="76" t="s">
        <v>65</v>
      </c>
      <c r="C34" s="76" t="s">
        <v>333</v>
      </c>
      <c r="D34" s="76">
        <v>2020</v>
      </c>
      <c r="E34" s="151" t="s">
        <v>215</v>
      </c>
      <c r="F34" s="152">
        <v>444700</v>
      </c>
      <c r="G34" s="298"/>
    </row>
    <row r="35" spans="1:7" ht="16.5" customHeight="1" x14ac:dyDescent="0.25">
      <c r="A35" s="150" t="s">
        <v>252</v>
      </c>
      <c r="B35" s="76" t="s">
        <v>324</v>
      </c>
      <c r="C35" s="76" t="s">
        <v>334</v>
      </c>
      <c r="D35" s="76">
        <v>2020</v>
      </c>
      <c r="E35" s="151" t="s">
        <v>215</v>
      </c>
      <c r="F35" s="152">
        <v>63320</v>
      </c>
      <c r="G35" s="298"/>
    </row>
    <row r="36" spans="1:7" ht="16.5" customHeight="1" x14ac:dyDescent="0.25">
      <c r="A36" s="150" t="s">
        <v>252</v>
      </c>
      <c r="B36" s="76" t="s">
        <v>65</v>
      </c>
      <c r="C36" s="76" t="s">
        <v>335</v>
      </c>
      <c r="D36" s="76">
        <v>2020</v>
      </c>
      <c r="E36" s="151" t="s">
        <v>326</v>
      </c>
      <c r="F36" s="152">
        <v>60300</v>
      </c>
      <c r="G36" s="298"/>
    </row>
    <row r="37" spans="1:7" ht="16.5" customHeight="1" x14ac:dyDescent="0.25">
      <c r="A37" s="150" t="s">
        <v>252</v>
      </c>
      <c r="B37" s="76" t="s">
        <v>66</v>
      </c>
      <c r="C37" s="76" t="s">
        <v>336</v>
      </c>
      <c r="D37" s="76">
        <v>2020</v>
      </c>
      <c r="E37" s="151" t="s">
        <v>318</v>
      </c>
      <c r="F37" s="152">
        <v>229440</v>
      </c>
      <c r="G37" s="298"/>
    </row>
    <row r="38" spans="1:7" ht="16.5" customHeight="1" x14ac:dyDescent="0.25">
      <c r="A38" s="150" t="s">
        <v>252</v>
      </c>
      <c r="B38" s="76" t="s">
        <v>323</v>
      </c>
      <c r="C38" s="76" t="s">
        <v>337</v>
      </c>
      <c r="D38" s="76">
        <v>2020</v>
      </c>
      <c r="E38" s="151" t="s">
        <v>318</v>
      </c>
      <c r="F38" s="152">
        <v>79100</v>
      </c>
      <c r="G38" s="298"/>
    </row>
    <row r="39" spans="1:7" ht="16.5" customHeight="1" x14ac:dyDescent="0.25">
      <c r="A39" s="150" t="s">
        <v>252</v>
      </c>
      <c r="B39" s="76" t="s">
        <v>65</v>
      </c>
      <c r="C39" s="76" t="s">
        <v>338</v>
      </c>
      <c r="D39" s="76">
        <v>2020</v>
      </c>
      <c r="E39" s="151" t="s">
        <v>318</v>
      </c>
      <c r="F39" s="152">
        <v>326160</v>
      </c>
      <c r="G39" s="298"/>
    </row>
    <row r="40" spans="1:7" ht="16.5" customHeight="1" x14ac:dyDescent="0.25">
      <c r="A40" s="150" t="s">
        <v>252</v>
      </c>
      <c r="B40" s="76" t="s">
        <v>324</v>
      </c>
      <c r="C40" s="76" t="s">
        <v>339</v>
      </c>
      <c r="D40" s="76">
        <v>2020</v>
      </c>
      <c r="E40" s="151" t="s">
        <v>318</v>
      </c>
      <c r="F40" s="152">
        <v>41580</v>
      </c>
      <c r="G40" s="298"/>
    </row>
    <row r="41" spans="1:7" ht="16.5" customHeight="1" x14ac:dyDescent="0.25">
      <c r="A41" s="150" t="s">
        <v>252</v>
      </c>
      <c r="B41" s="76" t="s">
        <v>66</v>
      </c>
      <c r="C41" s="76" t="s">
        <v>340</v>
      </c>
      <c r="D41" s="151">
        <v>2020</v>
      </c>
      <c r="E41" s="151">
        <v>1621</v>
      </c>
      <c r="F41" s="152">
        <v>75040</v>
      </c>
      <c r="G41" s="298"/>
    </row>
    <row r="42" spans="1:7" ht="16.5" customHeight="1" x14ac:dyDescent="0.25">
      <c r="A42" s="150" t="s">
        <v>252</v>
      </c>
      <c r="B42" s="76" t="s">
        <v>323</v>
      </c>
      <c r="C42" s="76" t="s">
        <v>341</v>
      </c>
      <c r="D42" s="151">
        <v>2020</v>
      </c>
      <c r="E42" s="151">
        <v>1621</v>
      </c>
      <c r="F42" s="152">
        <v>15980</v>
      </c>
      <c r="G42" s="298"/>
    </row>
    <row r="43" spans="1:7" ht="16.5" customHeight="1" x14ac:dyDescent="0.25">
      <c r="A43" s="150" t="s">
        <v>252</v>
      </c>
      <c r="B43" s="76" t="s">
        <v>66</v>
      </c>
      <c r="C43" s="76" t="s">
        <v>219</v>
      </c>
      <c r="D43" s="76">
        <v>2020</v>
      </c>
      <c r="E43" s="76" t="s">
        <v>198</v>
      </c>
      <c r="F43" s="82">
        <v>2500000</v>
      </c>
      <c r="G43" s="298"/>
    </row>
    <row r="44" spans="1:7" ht="16.5" customHeight="1" x14ac:dyDescent="0.25">
      <c r="A44" s="150" t="s">
        <v>252</v>
      </c>
      <c r="B44" s="76" t="s">
        <v>64</v>
      </c>
      <c r="C44" s="76" t="s">
        <v>220</v>
      </c>
      <c r="D44" s="76">
        <v>2020</v>
      </c>
      <c r="E44" s="76" t="s">
        <v>198</v>
      </c>
      <c r="F44" s="82">
        <v>2500000</v>
      </c>
      <c r="G44" s="298"/>
    </row>
    <row r="45" spans="1:7" ht="16.5" customHeight="1" x14ac:dyDescent="0.25">
      <c r="A45" s="150" t="s">
        <v>252</v>
      </c>
      <c r="B45" s="76" t="s">
        <v>99</v>
      </c>
      <c r="C45" s="76" t="s">
        <v>221</v>
      </c>
      <c r="D45" s="76">
        <v>2020</v>
      </c>
      <c r="E45" s="76" t="s">
        <v>198</v>
      </c>
      <c r="F45" s="82">
        <v>2500000</v>
      </c>
      <c r="G45" s="298"/>
    </row>
    <row r="46" spans="1:7" ht="16.5" customHeight="1" x14ac:dyDescent="0.25">
      <c r="A46" s="150" t="s">
        <v>252</v>
      </c>
      <c r="B46" s="76" t="s">
        <v>65</v>
      </c>
      <c r="C46" s="76" t="s">
        <v>222</v>
      </c>
      <c r="D46" s="76">
        <v>2020</v>
      </c>
      <c r="E46" s="76" t="s">
        <v>198</v>
      </c>
      <c r="F46" s="82">
        <v>2500000</v>
      </c>
      <c r="G46" s="298"/>
    </row>
    <row r="47" spans="1:7" ht="16.5" customHeight="1" x14ac:dyDescent="0.25">
      <c r="A47" s="150" t="s">
        <v>252</v>
      </c>
      <c r="B47" s="76" t="s">
        <v>324</v>
      </c>
      <c r="C47" s="76" t="s">
        <v>343</v>
      </c>
      <c r="D47" s="76">
        <v>2020</v>
      </c>
      <c r="E47" s="76" t="s">
        <v>342</v>
      </c>
      <c r="F47" s="82">
        <v>2000000</v>
      </c>
      <c r="G47" s="298"/>
    </row>
    <row r="48" spans="1:7" ht="16.5" customHeight="1" x14ac:dyDescent="0.25">
      <c r="A48" s="150" t="s">
        <v>252</v>
      </c>
      <c r="B48" s="76" t="s">
        <v>323</v>
      </c>
      <c r="C48" s="76" t="s">
        <v>344</v>
      </c>
      <c r="D48" s="76">
        <v>2020</v>
      </c>
      <c r="E48" s="76" t="s">
        <v>342</v>
      </c>
      <c r="F48" s="82">
        <v>2000000</v>
      </c>
      <c r="G48" s="298"/>
    </row>
    <row r="49" spans="1:9" ht="16.5" customHeight="1" x14ac:dyDescent="0.25">
      <c r="A49" s="150" t="s">
        <v>252</v>
      </c>
      <c r="B49" s="76" t="s">
        <v>99</v>
      </c>
      <c r="C49" s="76" t="s">
        <v>345</v>
      </c>
      <c r="D49" s="76">
        <v>2020</v>
      </c>
      <c r="E49" s="76" t="s">
        <v>342</v>
      </c>
      <c r="F49" s="82">
        <v>4424340</v>
      </c>
      <c r="G49" s="298"/>
    </row>
    <row r="50" spans="1:9" ht="16.5" customHeight="1" x14ac:dyDescent="0.25">
      <c r="A50" s="163" t="s">
        <v>251</v>
      </c>
      <c r="B50" s="159"/>
      <c r="C50" s="159"/>
      <c r="D50" s="159"/>
      <c r="E50" s="159"/>
      <c r="F50" s="160">
        <f>SUM(F28:F49)</f>
        <v>20000000</v>
      </c>
      <c r="G50" s="298"/>
    </row>
    <row r="51" spans="1:9" ht="16.5" customHeight="1" x14ac:dyDescent="0.25">
      <c r="A51" s="145" t="s">
        <v>101</v>
      </c>
      <c r="B51" s="76" t="s">
        <v>199</v>
      </c>
      <c r="C51" s="76" t="s">
        <v>200</v>
      </c>
      <c r="D51" s="76">
        <v>2019</v>
      </c>
      <c r="E51" s="76" t="s">
        <v>201</v>
      </c>
      <c r="F51" s="82">
        <v>18000</v>
      </c>
      <c r="G51" s="298"/>
    </row>
    <row r="52" spans="1:9" ht="16.5" customHeight="1" x14ac:dyDescent="0.25">
      <c r="A52" s="161" t="s">
        <v>258</v>
      </c>
      <c r="B52" s="159"/>
      <c r="C52" s="159"/>
      <c r="D52" s="159"/>
      <c r="E52" s="159"/>
      <c r="F52" s="160">
        <f>SUM(F51)</f>
        <v>18000</v>
      </c>
      <c r="G52" s="298"/>
    </row>
    <row r="53" spans="1:9" ht="16.5" customHeight="1" x14ac:dyDescent="0.25">
      <c r="A53" s="153" t="s">
        <v>312</v>
      </c>
      <c r="B53" s="76" t="s">
        <v>313</v>
      </c>
      <c r="C53" s="154" t="s">
        <v>314</v>
      </c>
      <c r="D53" s="154">
        <v>2020</v>
      </c>
      <c r="E53" s="154" t="s">
        <v>209</v>
      </c>
      <c r="F53" s="155">
        <v>2602690</v>
      </c>
      <c r="G53" s="298"/>
    </row>
    <row r="54" spans="1:9" ht="16.5" customHeight="1" x14ac:dyDescent="0.25">
      <c r="A54" s="153" t="s">
        <v>312</v>
      </c>
      <c r="B54" s="76" t="s">
        <v>313</v>
      </c>
      <c r="C54" s="154" t="s">
        <v>315</v>
      </c>
      <c r="D54" s="154">
        <v>2020</v>
      </c>
      <c r="E54" s="154" t="s">
        <v>212</v>
      </c>
      <c r="F54" s="155">
        <v>1890450</v>
      </c>
      <c r="G54" s="298"/>
    </row>
    <row r="55" spans="1:9" ht="16.5" customHeight="1" x14ac:dyDescent="0.25">
      <c r="A55" s="153" t="s">
        <v>312</v>
      </c>
      <c r="B55" s="76" t="s">
        <v>313</v>
      </c>
      <c r="C55" s="154" t="s">
        <v>316</v>
      </c>
      <c r="D55" s="154">
        <v>2020</v>
      </c>
      <c r="E55" s="154" t="s">
        <v>317</v>
      </c>
      <c r="F55" s="155">
        <v>306340</v>
      </c>
      <c r="G55" s="298"/>
      <c r="I55" s="75"/>
    </row>
    <row r="56" spans="1:9" ht="16.5" customHeight="1" x14ac:dyDescent="0.25">
      <c r="A56" s="161" t="s">
        <v>319</v>
      </c>
      <c r="B56" s="159"/>
      <c r="C56" s="164"/>
      <c r="D56" s="159"/>
      <c r="E56" s="159"/>
      <c r="F56" s="160">
        <f>SUM(F53:F55)</f>
        <v>4799480</v>
      </c>
      <c r="G56" s="298"/>
    </row>
    <row r="57" spans="1:9" ht="16.5" customHeight="1" x14ac:dyDescent="0.25">
      <c r="A57" s="156" t="s">
        <v>267</v>
      </c>
      <c r="B57" s="147" t="s">
        <v>68</v>
      </c>
      <c r="C57" s="154" t="s">
        <v>367</v>
      </c>
      <c r="D57" s="147">
        <v>2020</v>
      </c>
      <c r="E57" s="147" t="s">
        <v>262</v>
      </c>
      <c r="F57" s="149">
        <v>99000</v>
      </c>
      <c r="G57" s="298"/>
    </row>
    <row r="58" spans="1:9" ht="16.5" customHeight="1" x14ac:dyDescent="0.25">
      <c r="A58" s="156" t="s">
        <v>267</v>
      </c>
      <c r="B58" s="147" t="s">
        <v>68</v>
      </c>
      <c r="C58" s="154" t="s">
        <v>368</v>
      </c>
      <c r="D58" s="147">
        <v>2020</v>
      </c>
      <c r="E58" s="147" t="s">
        <v>215</v>
      </c>
      <c r="F58" s="149">
        <v>205580</v>
      </c>
      <c r="G58" s="298"/>
    </row>
    <row r="59" spans="1:9" ht="16.5" customHeight="1" x14ac:dyDescent="0.25">
      <c r="A59" s="156" t="s">
        <v>267</v>
      </c>
      <c r="B59" s="147" t="s">
        <v>68</v>
      </c>
      <c r="C59" s="154" t="s">
        <v>369</v>
      </c>
      <c r="D59" s="147">
        <v>2020</v>
      </c>
      <c r="E59" s="147" t="s">
        <v>245</v>
      </c>
      <c r="F59" s="149">
        <v>7480</v>
      </c>
      <c r="G59" s="298"/>
    </row>
    <row r="60" spans="1:9" ht="16.5" customHeight="1" x14ac:dyDescent="0.25">
      <c r="A60" s="145" t="s">
        <v>267</v>
      </c>
      <c r="B60" s="76" t="s">
        <v>69</v>
      </c>
      <c r="C60" s="76" t="s">
        <v>223</v>
      </c>
      <c r="D60" s="157">
        <v>2020</v>
      </c>
      <c r="E60" s="76" t="s">
        <v>198</v>
      </c>
      <c r="F60" s="82">
        <v>750000</v>
      </c>
      <c r="G60" s="298"/>
    </row>
    <row r="61" spans="1:9" ht="16.5" customHeight="1" x14ac:dyDescent="0.25">
      <c r="A61" s="145" t="s">
        <v>267</v>
      </c>
      <c r="B61" s="76" t="s">
        <v>224</v>
      </c>
      <c r="C61" s="76" t="s">
        <v>225</v>
      </c>
      <c r="D61" s="157">
        <v>2020</v>
      </c>
      <c r="E61" s="76" t="s">
        <v>198</v>
      </c>
      <c r="F61" s="82">
        <v>500000</v>
      </c>
      <c r="G61" s="298"/>
    </row>
    <row r="62" spans="1:9" ht="16.5" customHeight="1" x14ac:dyDescent="0.25">
      <c r="A62" s="145" t="s">
        <v>267</v>
      </c>
      <c r="B62" s="76" t="s">
        <v>226</v>
      </c>
      <c r="C62" s="76" t="s">
        <v>227</v>
      </c>
      <c r="D62" s="157">
        <v>2020</v>
      </c>
      <c r="E62" s="76" t="s">
        <v>198</v>
      </c>
      <c r="F62" s="82">
        <v>1000000</v>
      </c>
      <c r="G62" s="298"/>
    </row>
    <row r="63" spans="1:9" ht="16.5" customHeight="1" x14ac:dyDescent="0.25">
      <c r="A63" s="145" t="s">
        <v>267</v>
      </c>
      <c r="B63" s="76" t="s">
        <v>68</v>
      </c>
      <c r="C63" s="76" t="s">
        <v>370</v>
      </c>
      <c r="D63" s="157">
        <v>2020</v>
      </c>
      <c r="E63" s="76" t="s">
        <v>198</v>
      </c>
      <c r="F63" s="82">
        <v>850000</v>
      </c>
      <c r="G63" s="298"/>
    </row>
    <row r="64" spans="1:9" ht="16.5" customHeight="1" x14ac:dyDescent="0.25">
      <c r="A64" s="145" t="s">
        <v>267</v>
      </c>
      <c r="B64" s="76" t="s">
        <v>224</v>
      </c>
      <c r="C64" s="76" t="s">
        <v>228</v>
      </c>
      <c r="D64" s="157">
        <v>2020</v>
      </c>
      <c r="E64" s="76" t="s">
        <v>195</v>
      </c>
      <c r="F64" s="82">
        <v>838000</v>
      </c>
      <c r="G64" s="298"/>
    </row>
    <row r="65" spans="1:7" ht="16.5" customHeight="1" x14ac:dyDescent="0.25">
      <c r="A65" s="145" t="s">
        <v>267</v>
      </c>
      <c r="B65" s="76" t="s">
        <v>67</v>
      </c>
      <c r="C65" s="76" t="s">
        <v>229</v>
      </c>
      <c r="D65" s="157">
        <v>2020</v>
      </c>
      <c r="E65" s="76" t="s">
        <v>195</v>
      </c>
      <c r="F65" s="82">
        <v>750000</v>
      </c>
      <c r="G65" s="298"/>
    </row>
    <row r="66" spans="1:7" ht="16.5" customHeight="1" x14ac:dyDescent="0.25">
      <c r="A66" s="161" t="s">
        <v>111</v>
      </c>
      <c r="B66" s="159"/>
      <c r="C66" s="159"/>
      <c r="D66" s="159"/>
      <c r="E66" s="159"/>
      <c r="F66" s="160">
        <f>SUM(F57:F65)</f>
        <v>5000060</v>
      </c>
      <c r="G66" s="298"/>
    </row>
    <row r="67" spans="1:7" ht="16.5" customHeight="1" x14ac:dyDescent="0.25">
      <c r="A67" s="156" t="s">
        <v>399</v>
      </c>
      <c r="B67" s="147" t="s">
        <v>304</v>
      </c>
      <c r="C67" s="147" t="s">
        <v>400</v>
      </c>
      <c r="D67" s="147">
        <v>2020</v>
      </c>
      <c r="E67" s="147" t="s">
        <v>198</v>
      </c>
      <c r="F67" s="149">
        <v>2000000</v>
      </c>
      <c r="G67" s="298"/>
    </row>
    <row r="68" spans="1:7" ht="16.5" customHeight="1" x14ac:dyDescent="0.25">
      <c r="A68" s="156" t="s">
        <v>399</v>
      </c>
      <c r="B68" s="147" t="s">
        <v>136</v>
      </c>
      <c r="C68" s="147" t="s">
        <v>401</v>
      </c>
      <c r="D68" s="147">
        <v>2020</v>
      </c>
      <c r="E68" s="147" t="s">
        <v>195</v>
      </c>
      <c r="F68" s="149">
        <v>3000000</v>
      </c>
      <c r="G68" s="298"/>
    </row>
    <row r="69" spans="1:7" ht="16.5" customHeight="1" x14ac:dyDescent="0.25">
      <c r="A69" s="156" t="s">
        <v>399</v>
      </c>
      <c r="B69" s="147" t="s">
        <v>136</v>
      </c>
      <c r="C69" s="147" t="s">
        <v>402</v>
      </c>
      <c r="D69" s="147">
        <v>2020</v>
      </c>
      <c r="E69" s="147" t="s">
        <v>232</v>
      </c>
      <c r="F69" s="149">
        <v>3740</v>
      </c>
      <c r="G69" s="298"/>
    </row>
    <row r="70" spans="1:7" ht="16.5" customHeight="1" x14ac:dyDescent="0.25">
      <c r="A70" s="161" t="s">
        <v>138</v>
      </c>
      <c r="B70" s="159"/>
      <c r="C70" s="159"/>
      <c r="D70" s="159"/>
      <c r="E70" s="159"/>
      <c r="F70" s="160">
        <f>SUM(F67:F69)</f>
        <v>5003740</v>
      </c>
      <c r="G70" s="298"/>
    </row>
    <row r="71" spans="1:7" ht="16.5" customHeight="1" x14ac:dyDescent="0.25">
      <c r="A71" s="145" t="s">
        <v>266</v>
      </c>
      <c r="B71" s="76" t="s">
        <v>233</v>
      </c>
      <c r="C71" s="76" t="s">
        <v>234</v>
      </c>
      <c r="D71" s="76">
        <v>2019</v>
      </c>
      <c r="E71" s="76" t="s">
        <v>212</v>
      </c>
      <c r="F71" s="82">
        <v>288000</v>
      </c>
      <c r="G71" s="298"/>
    </row>
    <row r="72" spans="1:7" ht="16.5" customHeight="1" x14ac:dyDescent="0.25">
      <c r="A72" s="145" t="s">
        <v>266</v>
      </c>
      <c r="B72" s="76" t="s">
        <v>359</v>
      </c>
      <c r="C72" s="76" t="s">
        <v>360</v>
      </c>
      <c r="D72" s="76">
        <v>2020</v>
      </c>
      <c r="E72" s="76" t="s">
        <v>215</v>
      </c>
      <c r="F72" s="82">
        <v>4033000</v>
      </c>
      <c r="G72" s="298"/>
    </row>
    <row r="73" spans="1:7" ht="16.5" customHeight="1" x14ac:dyDescent="0.25">
      <c r="A73" s="145" t="s">
        <v>266</v>
      </c>
      <c r="B73" s="76" t="s">
        <v>320</v>
      </c>
      <c r="C73" s="76" t="s">
        <v>361</v>
      </c>
      <c r="D73" s="76">
        <v>2020</v>
      </c>
      <c r="E73" s="76" t="s">
        <v>215</v>
      </c>
      <c r="F73" s="82">
        <v>3500000</v>
      </c>
      <c r="G73" s="298"/>
    </row>
    <row r="74" spans="1:7" ht="16.5" customHeight="1" x14ac:dyDescent="0.25">
      <c r="A74" s="145" t="s">
        <v>266</v>
      </c>
      <c r="B74" s="76" t="s">
        <v>233</v>
      </c>
      <c r="C74" s="76" t="s">
        <v>362</v>
      </c>
      <c r="D74" s="76">
        <v>2020</v>
      </c>
      <c r="E74" s="76" t="s">
        <v>215</v>
      </c>
      <c r="F74" s="82">
        <v>2500000</v>
      </c>
      <c r="G74" s="298"/>
    </row>
    <row r="75" spans="1:7" ht="16.5" customHeight="1" x14ac:dyDescent="0.25">
      <c r="A75" s="145" t="s">
        <v>266</v>
      </c>
      <c r="B75" s="76" t="s">
        <v>230</v>
      </c>
      <c r="C75" s="76" t="s">
        <v>231</v>
      </c>
      <c r="D75" s="76">
        <v>2020</v>
      </c>
      <c r="E75" s="76" t="s">
        <v>232</v>
      </c>
      <c r="F75" s="82">
        <v>97140</v>
      </c>
      <c r="G75" s="298"/>
    </row>
    <row r="76" spans="1:7" ht="16.5" customHeight="1" x14ac:dyDescent="0.25">
      <c r="A76" s="145" t="s">
        <v>266</v>
      </c>
      <c r="B76" s="76" t="s">
        <v>320</v>
      </c>
      <c r="C76" s="76" t="s">
        <v>321</v>
      </c>
      <c r="D76" s="76">
        <v>2020</v>
      </c>
      <c r="E76" s="76" t="s">
        <v>232</v>
      </c>
      <c r="F76" s="82">
        <v>705380</v>
      </c>
      <c r="G76" s="298"/>
    </row>
    <row r="77" spans="1:7" ht="16.5" customHeight="1" x14ac:dyDescent="0.25">
      <c r="A77" s="145" t="s">
        <v>266</v>
      </c>
      <c r="B77" s="76" t="s">
        <v>233</v>
      </c>
      <c r="C77" s="76" t="s">
        <v>322</v>
      </c>
      <c r="D77" s="76">
        <v>2020</v>
      </c>
      <c r="E77" s="76" t="s">
        <v>232</v>
      </c>
      <c r="F77" s="82">
        <v>9440</v>
      </c>
      <c r="G77" s="298"/>
    </row>
    <row r="78" spans="1:7" ht="16.5" customHeight="1" x14ac:dyDescent="0.25">
      <c r="A78" s="161" t="s">
        <v>265</v>
      </c>
      <c r="B78" s="159"/>
      <c r="C78" s="159"/>
      <c r="D78" s="159"/>
      <c r="E78" s="159"/>
      <c r="F78" s="160">
        <f>SUM(F71:F77)</f>
        <v>11132960</v>
      </c>
      <c r="G78" s="298"/>
    </row>
    <row r="79" spans="1:7" ht="16.5" customHeight="1" x14ac:dyDescent="0.25">
      <c r="A79" s="260" t="s">
        <v>403</v>
      </c>
      <c r="B79" s="261" t="s">
        <v>80</v>
      </c>
      <c r="C79" s="261" t="s">
        <v>472</v>
      </c>
      <c r="D79" s="261">
        <v>2020</v>
      </c>
      <c r="E79" s="261" t="s">
        <v>212</v>
      </c>
      <c r="F79" s="262">
        <v>25060</v>
      </c>
      <c r="G79" s="298"/>
    </row>
    <row r="80" spans="1:7" ht="16.5" customHeight="1" x14ac:dyDescent="0.25">
      <c r="A80" s="260" t="s">
        <v>403</v>
      </c>
      <c r="B80" s="261" t="s">
        <v>80</v>
      </c>
      <c r="C80" s="261" t="s">
        <v>473</v>
      </c>
      <c r="D80" s="261">
        <v>2020</v>
      </c>
      <c r="E80" s="261" t="s">
        <v>215</v>
      </c>
      <c r="F80" s="262">
        <v>558840</v>
      </c>
      <c r="G80" s="298"/>
    </row>
    <row r="81" spans="1:7" ht="16.5" customHeight="1" x14ac:dyDescent="0.25">
      <c r="A81" s="260" t="s">
        <v>403</v>
      </c>
      <c r="B81" s="261" t="s">
        <v>80</v>
      </c>
      <c r="C81" s="261" t="s">
        <v>474</v>
      </c>
      <c r="D81" s="261">
        <v>2020</v>
      </c>
      <c r="E81" s="261" t="s">
        <v>326</v>
      </c>
      <c r="F81" s="262">
        <v>155340</v>
      </c>
      <c r="G81" s="298"/>
    </row>
    <row r="82" spans="1:7" ht="16.5" customHeight="1" x14ac:dyDescent="0.25">
      <c r="A82" s="260" t="s">
        <v>403</v>
      </c>
      <c r="B82" s="261" t="s">
        <v>80</v>
      </c>
      <c r="C82" s="261" t="s">
        <v>475</v>
      </c>
      <c r="D82" s="261">
        <v>2020</v>
      </c>
      <c r="E82" s="261" t="s">
        <v>245</v>
      </c>
      <c r="F82" s="262">
        <v>119620</v>
      </c>
      <c r="G82" s="298"/>
    </row>
    <row r="83" spans="1:7" ht="16.5" customHeight="1" x14ac:dyDescent="0.25">
      <c r="A83" s="156" t="s">
        <v>403</v>
      </c>
      <c r="B83" s="147" t="s">
        <v>80</v>
      </c>
      <c r="C83" s="147" t="s">
        <v>404</v>
      </c>
      <c r="D83" s="147">
        <v>2020</v>
      </c>
      <c r="E83" s="147" t="s">
        <v>232</v>
      </c>
      <c r="F83" s="149">
        <v>177500</v>
      </c>
      <c r="G83" s="298"/>
    </row>
    <row r="84" spans="1:7" ht="16.5" customHeight="1" x14ac:dyDescent="0.25">
      <c r="A84" s="156" t="s">
        <v>403</v>
      </c>
      <c r="B84" s="147" t="s">
        <v>80</v>
      </c>
      <c r="C84" s="147" t="s">
        <v>405</v>
      </c>
      <c r="D84" s="147">
        <v>2020</v>
      </c>
      <c r="E84" s="147" t="s">
        <v>406</v>
      </c>
      <c r="F84" s="149">
        <v>15880</v>
      </c>
      <c r="G84" s="298"/>
    </row>
    <row r="85" spans="1:7" ht="16.5" customHeight="1" x14ac:dyDescent="0.25">
      <c r="A85" s="161" t="s">
        <v>142</v>
      </c>
      <c r="B85" s="159"/>
      <c r="C85" s="159"/>
      <c r="D85" s="159"/>
      <c r="E85" s="159"/>
      <c r="F85" s="160">
        <f>SUM(F79:F84)</f>
        <v>1052240</v>
      </c>
      <c r="G85" s="298"/>
    </row>
    <row r="86" spans="1:7" ht="16.5" customHeight="1" x14ac:dyDescent="0.25">
      <c r="A86" s="145" t="s">
        <v>112</v>
      </c>
      <c r="B86" s="76" t="s">
        <v>371</v>
      </c>
      <c r="C86" s="76" t="s">
        <v>372</v>
      </c>
      <c r="D86" s="76">
        <v>2020</v>
      </c>
      <c r="E86" s="76" t="s">
        <v>325</v>
      </c>
      <c r="F86" s="82">
        <v>32440</v>
      </c>
      <c r="G86" s="298"/>
    </row>
    <row r="87" spans="1:7" ht="16.5" customHeight="1" x14ac:dyDescent="0.25">
      <c r="A87" s="145" t="s">
        <v>112</v>
      </c>
      <c r="B87" s="76" t="s">
        <v>373</v>
      </c>
      <c r="C87" s="76" t="s">
        <v>374</v>
      </c>
      <c r="D87" s="76">
        <v>2020</v>
      </c>
      <c r="E87" s="76" t="s">
        <v>212</v>
      </c>
      <c r="F87" s="82">
        <v>20600</v>
      </c>
      <c r="G87" s="298"/>
    </row>
    <row r="88" spans="1:7" ht="16.5" customHeight="1" x14ac:dyDescent="0.25">
      <c r="A88" s="145" t="s">
        <v>112</v>
      </c>
      <c r="B88" s="76" t="s">
        <v>239</v>
      </c>
      <c r="C88" s="76" t="s">
        <v>375</v>
      </c>
      <c r="D88" s="76">
        <v>2020</v>
      </c>
      <c r="E88" s="76" t="s">
        <v>212</v>
      </c>
      <c r="F88" s="82">
        <v>117740</v>
      </c>
      <c r="G88" s="298"/>
    </row>
    <row r="89" spans="1:7" ht="16.5" customHeight="1" x14ac:dyDescent="0.25">
      <c r="A89" s="145" t="s">
        <v>112</v>
      </c>
      <c r="B89" s="76" t="s">
        <v>125</v>
      </c>
      <c r="C89" s="76" t="s">
        <v>376</v>
      </c>
      <c r="D89" s="76">
        <v>2020</v>
      </c>
      <c r="E89" s="76" t="s">
        <v>212</v>
      </c>
      <c r="F89" s="82">
        <v>161620</v>
      </c>
      <c r="G89" s="298"/>
    </row>
    <row r="90" spans="1:7" ht="16.5" customHeight="1" x14ac:dyDescent="0.25">
      <c r="A90" s="145" t="s">
        <v>112</v>
      </c>
      <c r="B90" s="76" t="s">
        <v>52</v>
      </c>
      <c r="C90" s="76" t="s">
        <v>377</v>
      </c>
      <c r="D90" s="76">
        <v>2020</v>
      </c>
      <c r="E90" s="76" t="s">
        <v>215</v>
      </c>
      <c r="F90" s="82">
        <v>365800</v>
      </c>
      <c r="G90" s="298"/>
    </row>
    <row r="91" spans="1:7" ht="16.5" customHeight="1" x14ac:dyDescent="0.25">
      <c r="A91" s="145" t="s">
        <v>112</v>
      </c>
      <c r="B91" s="76" t="s">
        <v>51</v>
      </c>
      <c r="C91" s="76" t="s">
        <v>378</v>
      </c>
      <c r="D91" s="76">
        <v>2020</v>
      </c>
      <c r="E91" s="76" t="s">
        <v>215</v>
      </c>
      <c r="F91" s="82">
        <v>15500</v>
      </c>
      <c r="G91" s="298"/>
    </row>
    <row r="92" spans="1:7" ht="16.5" customHeight="1" x14ac:dyDescent="0.25">
      <c r="A92" s="145" t="s">
        <v>112</v>
      </c>
      <c r="B92" s="76" t="s">
        <v>239</v>
      </c>
      <c r="C92" s="76" t="s">
        <v>379</v>
      </c>
      <c r="D92" s="76">
        <v>2020</v>
      </c>
      <c r="E92" s="76" t="s">
        <v>215</v>
      </c>
      <c r="F92" s="82">
        <v>427520</v>
      </c>
      <c r="G92" s="298"/>
    </row>
    <row r="93" spans="1:7" ht="16.5" customHeight="1" x14ac:dyDescent="0.25">
      <c r="A93" s="145" t="s">
        <v>112</v>
      </c>
      <c r="B93" s="76" t="s">
        <v>116</v>
      </c>
      <c r="C93" s="76" t="s">
        <v>380</v>
      </c>
      <c r="D93" s="76">
        <v>2020</v>
      </c>
      <c r="E93" s="76" t="s">
        <v>215</v>
      </c>
      <c r="F93" s="82">
        <v>127260</v>
      </c>
      <c r="G93" s="298"/>
    </row>
    <row r="94" spans="1:7" ht="16.5" customHeight="1" x14ac:dyDescent="0.25">
      <c r="A94" s="145" t="s">
        <v>112</v>
      </c>
      <c r="B94" s="76" t="s">
        <v>48</v>
      </c>
      <c r="C94" s="76" t="s">
        <v>381</v>
      </c>
      <c r="D94" s="76">
        <v>2020</v>
      </c>
      <c r="E94" s="76" t="s">
        <v>215</v>
      </c>
      <c r="F94" s="82">
        <v>73400</v>
      </c>
      <c r="G94" s="298"/>
    </row>
    <row r="95" spans="1:7" ht="16.5" customHeight="1" x14ac:dyDescent="0.25">
      <c r="A95" s="145" t="s">
        <v>112</v>
      </c>
      <c r="B95" s="76" t="s">
        <v>125</v>
      </c>
      <c r="C95" s="76" t="s">
        <v>382</v>
      </c>
      <c r="D95" s="76">
        <v>2020</v>
      </c>
      <c r="E95" s="76" t="s">
        <v>326</v>
      </c>
      <c r="F95" s="82">
        <v>127640</v>
      </c>
      <c r="G95" s="298"/>
    </row>
    <row r="96" spans="1:7" ht="16.5" customHeight="1" x14ac:dyDescent="0.25">
      <c r="A96" s="145" t="s">
        <v>112</v>
      </c>
      <c r="B96" s="76" t="s">
        <v>122</v>
      </c>
      <c r="C96" s="76" t="s">
        <v>383</v>
      </c>
      <c r="D96" s="76">
        <v>2020</v>
      </c>
      <c r="E96" s="76" t="s">
        <v>326</v>
      </c>
      <c r="F96" s="82">
        <v>692160</v>
      </c>
      <c r="G96" s="298"/>
    </row>
    <row r="97" spans="1:7" ht="16.5" customHeight="1" x14ac:dyDescent="0.25">
      <c r="A97" s="145" t="s">
        <v>112</v>
      </c>
      <c r="B97" s="76" t="s">
        <v>48</v>
      </c>
      <c r="C97" s="76" t="s">
        <v>384</v>
      </c>
      <c r="D97" s="76">
        <v>2020</v>
      </c>
      <c r="E97" s="76" t="s">
        <v>326</v>
      </c>
      <c r="F97" s="82">
        <v>4260</v>
      </c>
      <c r="G97" s="298"/>
    </row>
    <row r="98" spans="1:7" ht="16.5" customHeight="1" x14ac:dyDescent="0.25">
      <c r="A98" s="145" t="s">
        <v>112</v>
      </c>
      <c r="B98" s="76" t="s">
        <v>125</v>
      </c>
      <c r="C98" s="76" t="s">
        <v>385</v>
      </c>
      <c r="D98" s="76">
        <v>2020</v>
      </c>
      <c r="E98" s="76" t="s">
        <v>318</v>
      </c>
      <c r="F98" s="82">
        <v>73580</v>
      </c>
      <c r="G98" s="298"/>
    </row>
    <row r="99" spans="1:7" ht="16.5" customHeight="1" x14ac:dyDescent="0.25">
      <c r="A99" s="145" t="s">
        <v>112</v>
      </c>
      <c r="B99" s="76" t="s">
        <v>47</v>
      </c>
      <c r="C99" s="76" t="s">
        <v>386</v>
      </c>
      <c r="D99" s="76">
        <v>2020</v>
      </c>
      <c r="E99" s="76" t="s">
        <v>245</v>
      </c>
      <c r="F99" s="82">
        <v>25020</v>
      </c>
      <c r="G99" s="298"/>
    </row>
    <row r="100" spans="1:7" ht="16.5" customHeight="1" x14ac:dyDescent="0.25">
      <c r="A100" s="145" t="s">
        <v>112</v>
      </c>
      <c r="B100" s="76" t="s">
        <v>116</v>
      </c>
      <c r="C100" s="76" t="s">
        <v>387</v>
      </c>
      <c r="D100" s="76">
        <v>2020</v>
      </c>
      <c r="E100" s="76" t="s">
        <v>245</v>
      </c>
      <c r="F100" s="82">
        <v>79800</v>
      </c>
      <c r="G100" s="298"/>
    </row>
    <row r="101" spans="1:7" ht="16.5" customHeight="1" x14ac:dyDescent="0.25">
      <c r="A101" s="145" t="s">
        <v>112</v>
      </c>
      <c r="B101" s="76" t="s">
        <v>48</v>
      </c>
      <c r="C101" s="76" t="s">
        <v>388</v>
      </c>
      <c r="D101" s="76">
        <v>2020</v>
      </c>
      <c r="E101" s="76" t="s">
        <v>245</v>
      </c>
      <c r="F101" s="82">
        <v>11540</v>
      </c>
      <c r="G101" s="298"/>
    </row>
    <row r="102" spans="1:7" ht="16.5" customHeight="1" x14ac:dyDescent="0.25">
      <c r="A102" s="145" t="s">
        <v>112</v>
      </c>
      <c r="B102" s="76" t="s">
        <v>52</v>
      </c>
      <c r="C102" s="76" t="s">
        <v>389</v>
      </c>
      <c r="D102" s="76">
        <v>2020</v>
      </c>
      <c r="E102" s="76" t="s">
        <v>245</v>
      </c>
      <c r="F102" s="82">
        <v>22800</v>
      </c>
      <c r="G102" s="298"/>
    </row>
    <row r="103" spans="1:7" ht="16.5" customHeight="1" x14ac:dyDescent="0.25">
      <c r="A103" s="145" t="s">
        <v>112</v>
      </c>
      <c r="B103" s="76" t="s">
        <v>239</v>
      </c>
      <c r="C103" s="76" t="s">
        <v>392</v>
      </c>
      <c r="D103" s="76">
        <v>2020</v>
      </c>
      <c r="E103" s="76" t="s">
        <v>232</v>
      </c>
      <c r="F103" s="82">
        <v>96680</v>
      </c>
      <c r="G103" s="298"/>
    </row>
    <row r="104" spans="1:7" ht="16.5" customHeight="1" x14ac:dyDescent="0.25">
      <c r="A104" s="145" t="s">
        <v>112</v>
      </c>
      <c r="B104" s="76" t="s">
        <v>116</v>
      </c>
      <c r="C104" s="76" t="s">
        <v>393</v>
      </c>
      <c r="D104" s="76">
        <v>2020</v>
      </c>
      <c r="E104" s="76" t="s">
        <v>232</v>
      </c>
      <c r="F104" s="82">
        <v>17560</v>
      </c>
      <c r="G104" s="298"/>
    </row>
    <row r="105" spans="1:7" ht="16.5" customHeight="1" x14ac:dyDescent="0.25">
      <c r="A105" s="145" t="s">
        <v>112</v>
      </c>
      <c r="B105" s="76" t="s">
        <v>48</v>
      </c>
      <c r="C105" s="76" t="s">
        <v>394</v>
      </c>
      <c r="D105" s="76">
        <v>2020</v>
      </c>
      <c r="E105" s="76" t="s">
        <v>232</v>
      </c>
      <c r="F105" s="82">
        <v>19300</v>
      </c>
      <c r="G105" s="298"/>
    </row>
    <row r="106" spans="1:7" ht="16.5" customHeight="1" x14ac:dyDescent="0.25">
      <c r="A106" s="145" t="s">
        <v>112</v>
      </c>
      <c r="B106" s="76" t="s">
        <v>116</v>
      </c>
      <c r="C106" s="76" t="s">
        <v>235</v>
      </c>
      <c r="D106" s="76">
        <v>2020</v>
      </c>
      <c r="E106" s="76" t="s">
        <v>198</v>
      </c>
      <c r="F106" s="82">
        <v>1012500</v>
      </c>
      <c r="G106" s="298"/>
    </row>
    <row r="107" spans="1:7" ht="16.5" customHeight="1" x14ac:dyDescent="0.25">
      <c r="A107" s="145" t="s">
        <v>112</v>
      </c>
      <c r="B107" s="76" t="s">
        <v>48</v>
      </c>
      <c r="C107" s="76" t="s">
        <v>236</v>
      </c>
      <c r="D107" s="76">
        <v>2020</v>
      </c>
      <c r="E107" s="76" t="s">
        <v>198</v>
      </c>
      <c r="F107" s="82">
        <v>1000000</v>
      </c>
      <c r="G107" s="298"/>
    </row>
    <row r="108" spans="1:7" ht="16.5" customHeight="1" x14ac:dyDescent="0.25">
      <c r="A108" s="145" t="s">
        <v>112</v>
      </c>
      <c r="B108" s="76" t="s">
        <v>237</v>
      </c>
      <c r="C108" s="76" t="s">
        <v>238</v>
      </c>
      <c r="D108" s="76">
        <v>2020</v>
      </c>
      <c r="E108" s="76" t="s">
        <v>198</v>
      </c>
      <c r="F108" s="82">
        <v>1000000</v>
      </c>
      <c r="G108" s="298"/>
    </row>
    <row r="109" spans="1:7" ht="16.5" customHeight="1" x14ac:dyDescent="0.25">
      <c r="A109" s="145" t="s">
        <v>112</v>
      </c>
      <c r="B109" s="76" t="s">
        <v>390</v>
      </c>
      <c r="C109" s="76" t="s">
        <v>391</v>
      </c>
      <c r="D109" s="76">
        <v>2020</v>
      </c>
      <c r="E109" s="76" t="s">
        <v>198</v>
      </c>
      <c r="F109" s="82">
        <v>2475280</v>
      </c>
      <c r="G109" s="298"/>
    </row>
    <row r="110" spans="1:7" ht="16.5" customHeight="1" x14ac:dyDescent="0.25">
      <c r="A110" s="145" t="s">
        <v>112</v>
      </c>
      <c r="B110" s="76" t="s">
        <v>239</v>
      </c>
      <c r="C110" s="76" t="s">
        <v>240</v>
      </c>
      <c r="D110" s="76">
        <v>2020</v>
      </c>
      <c r="E110" s="76" t="s">
        <v>195</v>
      </c>
      <c r="F110" s="82">
        <v>1000000</v>
      </c>
      <c r="G110" s="298"/>
    </row>
    <row r="111" spans="1:7" ht="16.5" customHeight="1" x14ac:dyDescent="0.25">
      <c r="A111" s="145" t="s">
        <v>112</v>
      </c>
      <c r="B111" s="76" t="s">
        <v>302</v>
      </c>
      <c r="C111" s="76" t="s">
        <v>395</v>
      </c>
      <c r="D111" s="76">
        <v>2020</v>
      </c>
      <c r="E111" s="76" t="s">
        <v>342</v>
      </c>
      <c r="F111" s="82">
        <v>1000000</v>
      </c>
      <c r="G111" s="298"/>
    </row>
    <row r="112" spans="1:7" ht="16.5" customHeight="1" x14ac:dyDescent="0.25">
      <c r="A112" s="161" t="s">
        <v>135</v>
      </c>
      <c r="B112" s="159"/>
      <c r="C112" s="159"/>
      <c r="D112" s="159"/>
      <c r="E112" s="159"/>
      <c r="F112" s="160">
        <f>SUM(F86:F111)</f>
        <v>10000000</v>
      </c>
      <c r="G112" s="298"/>
    </row>
    <row r="113" spans="1:7" ht="16.5" customHeight="1" x14ac:dyDescent="0.25">
      <c r="A113" s="156" t="s">
        <v>398</v>
      </c>
      <c r="B113" s="147" t="s">
        <v>396</v>
      </c>
      <c r="C113" s="147" t="s">
        <v>397</v>
      </c>
      <c r="D113" s="147">
        <v>2020</v>
      </c>
      <c r="E113" s="147" t="s">
        <v>215</v>
      </c>
      <c r="F113" s="149">
        <v>3060</v>
      </c>
      <c r="G113" s="298"/>
    </row>
    <row r="114" spans="1:7" ht="16.5" customHeight="1" x14ac:dyDescent="0.25">
      <c r="A114" s="145" t="s">
        <v>264</v>
      </c>
      <c r="B114" s="76" t="s">
        <v>241</v>
      </c>
      <c r="C114" s="76" t="s">
        <v>242</v>
      </c>
      <c r="D114" s="76">
        <v>2020</v>
      </c>
      <c r="E114" s="76" t="s">
        <v>198</v>
      </c>
      <c r="F114" s="82">
        <v>5000000</v>
      </c>
      <c r="G114" s="298"/>
    </row>
    <row r="115" spans="1:7" ht="16.5" customHeight="1" x14ac:dyDescent="0.25">
      <c r="A115" s="145" t="s">
        <v>264</v>
      </c>
      <c r="B115" s="76" t="s">
        <v>243</v>
      </c>
      <c r="C115" s="76" t="s">
        <v>244</v>
      </c>
      <c r="D115" s="76">
        <v>2020</v>
      </c>
      <c r="E115" s="76">
        <v>1541</v>
      </c>
      <c r="F115" s="82">
        <v>5000000</v>
      </c>
      <c r="G115" s="298"/>
    </row>
    <row r="116" spans="1:7" ht="16.5" customHeight="1" thickBot="1" x14ac:dyDescent="0.3">
      <c r="A116" s="158" t="s">
        <v>263</v>
      </c>
      <c r="B116" s="159"/>
      <c r="C116" s="159"/>
      <c r="D116" s="159"/>
      <c r="E116" s="159"/>
      <c r="F116" s="160">
        <f>SUM(F113:F115)</f>
        <v>10003060</v>
      </c>
      <c r="G116" s="299"/>
    </row>
    <row r="117" spans="1:7" ht="15.75" thickBot="1" x14ac:dyDescent="0.3">
      <c r="A117" s="67" t="s">
        <v>2</v>
      </c>
      <c r="B117" s="68"/>
      <c r="C117" s="68"/>
      <c r="D117" s="68"/>
      <c r="E117" s="68"/>
      <c r="F117" s="69">
        <f>SUM(F116,F112,F85,F78,F70,F66,F56,F52,F50,F27,F19,F16,F7,F5)</f>
        <v>109932327</v>
      </c>
    </row>
    <row r="119" spans="1:7" x14ac:dyDescent="0.25">
      <c r="F119" s="75"/>
    </row>
  </sheetData>
  <mergeCells count="2">
    <mergeCell ref="A2:F2"/>
    <mergeCell ref="G4:G116"/>
  </mergeCells>
  <pageMargins left="0.7" right="0.7" top="0.75" bottom="0.75" header="0.3" footer="0.3"/>
  <pageSetup paperSize="9" scale="62" orientation="portrait" r:id="rId1"/>
  <rowBreaks count="1" manualBreakCount="1">
    <brk id="7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0"/>
  <sheetViews>
    <sheetView topLeftCell="B1" zoomScale="70" zoomScaleNormal="70" workbookViewId="0">
      <selection activeCell="G5" sqref="G5:H5"/>
    </sheetView>
  </sheetViews>
  <sheetFormatPr defaultColWidth="9.140625" defaultRowHeight="15.75" x14ac:dyDescent="0.25"/>
  <cols>
    <col min="1" max="1" width="43.5703125" style="86" customWidth="1"/>
    <col min="2" max="2" width="17.7109375" style="86" customWidth="1"/>
    <col min="3" max="3" width="20.5703125" style="86" customWidth="1"/>
    <col min="4" max="8" width="17.7109375" style="86" customWidth="1"/>
    <col min="9" max="9" width="31.85546875" style="86" customWidth="1"/>
    <col min="10" max="10" width="40.28515625" style="86" customWidth="1"/>
    <col min="11" max="11" width="18" style="86" customWidth="1"/>
    <col min="12" max="16384" width="9.140625" style="86"/>
  </cols>
  <sheetData>
    <row r="1" spans="1:12" ht="26.45" customHeight="1" x14ac:dyDescent="0.3">
      <c r="A1" s="85"/>
      <c r="B1" s="85"/>
      <c r="C1" s="85"/>
      <c r="I1" s="87" t="s">
        <v>34</v>
      </c>
    </row>
    <row r="2" spans="1:12" ht="41.25" customHeight="1" x14ac:dyDescent="0.25">
      <c r="A2" s="321" t="s">
        <v>466</v>
      </c>
      <c r="B2" s="321"/>
      <c r="C2" s="321"/>
      <c r="D2" s="321"/>
      <c r="E2" s="321"/>
      <c r="F2" s="321"/>
      <c r="G2" s="321"/>
      <c r="H2" s="321"/>
      <c r="I2" s="321"/>
    </row>
    <row r="3" spans="1:12" ht="33" customHeight="1" x14ac:dyDescent="0.25">
      <c r="A3" s="322" t="s">
        <v>7</v>
      </c>
      <c r="B3" s="322" t="s">
        <v>0</v>
      </c>
      <c r="C3" s="322"/>
      <c r="D3" s="322"/>
      <c r="E3" s="322"/>
      <c r="F3" s="322"/>
      <c r="G3" s="322"/>
      <c r="H3" s="322"/>
      <c r="I3" s="323" t="s">
        <v>1</v>
      </c>
    </row>
    <row r="4" spans="1:12" ht="87" customHeight="1" x14ac:dyDescent="0.25">
      <c r="A4" s="322"/>
      <c r="B4" s="88">
        <v>1525</v>
      </c>
      <c r="C4" s="88">
        <v>1543</v>
      </c>
      <c r="D4" s="88">
        <v>1541</v>
      </c>
      <c r="E4" s="88">
        <v>1546</v>
      </c>
      <c r="F4" s="88">
        <v>1523</v>
      </c>
      <c r="G4" s="88">
        <v>1563</v>
      </c>
      <c r="H4" s="88">
        <v>1569</v>
      </c>
      <c r="I4" s="323"/>
    </row>
    <row r="5" spans="1:12" ht="31.5" customHeight="1" x14ac:dyDescent="0.25">
      <c r="A5" s="322"/>
      <c r="B5" s="324" t="s">
        <v>75</v>
      </c>
      <c r="C5" s="324"/>
      <c r="D5" s="324" t="s">
        <v>76</v>
      </c>
      <c r="E5" s="324"/>
      <c r="F5" s="324"/>
      <c r="G5" s="324" t="s">
        <v>513</v>
      </c>
      <c r="H5" s="324"/>
      <c r="I5" s="323"/>
    </row>
    <row r="6" spans="1:12" ht="30" customHeight="1" x14ac:dyDescent="0.3">
      <c r="A6" s="182" t="s">
        <v>6</v>
      </c>
      <c r="B6" s="172"/>
      <c r="C6" s="172">
        <v>5800</v>
      </c>
      <c r="D6" s="301">
        <v>29401</v>
      </c>
      <c r="E6" s="301"/>
      <c r="F6" s="301"/>
      <c r="G6" s="172"/>
      <c r="H6" s="172"/>
      <c r="I6" s="184">
        <f>SUM(B6:H6)</f>
        <v>35201</v>
      </c>
      <c r="J6" s="318" t="s">
        <v>73</v>
      </c>
    </row>
    <row r="7" spans="1:12" ht="30" customHeight="1" x14ac:dyDescent="0.3">
      <c r="A7" s="185" t="s">
        <v>12</v>
      </c>
      <c r="B7" s="172"/>
      <c r="C7" s="172"/>
      <c r="D7" s="301">
        <v>35000</v>
      </c>
      <c r="E7" s="301"/>
      <c r="F7" s="301"/>
      <c r="G7" s="172"/>
      <c r="H7" s="172"/>
      <c r="I7" s="184">
        <f t="shared" ref="I7:I22" si="0">SUM(B7:H7)</f>
        <v>35000</v>
      </c>
      <c r="J7" s="319"/>
    </row>
    <row r="8" spans="1:12" ht="30" customHeight="1" x14ac:dyDescent="0.3">
      <c r="A8" s="182" t="s">
        <v>11</v>
      </c>
      <c r="B8" s="172"/>
      <c r="C8" s="172">
        <v>8000</v>
      </c>
      <c r="D8" s="301">
        <v>17000</v>
      </c>
      <c r="E8" s="301"/>
      <c r="F8" s="301"/>
      <c r="G8" s="172"/>
      <c r="H8" s="172"/>
      <c r="I8" s="184">
        <f t="shared" si="0"/>
        <v>25000</v>
      </c>
      <c r="J8" s="319"/>
    </row>
    <row r="9" spans="1:12" ht="30" customHeight="1" x14ac:dyDescent="0.3">
      <c r="A9" s="182" t="s">
        <v>10</v>
      </c>
      <c r="B9" s="172"/>
      <c r="C9" s="172"/>
      <c r="D9" s="301">
        <v>75000</v>
      </c>
      <c r="E9" s="301"/>
      <c r="F9" s="301"/>
      <c r="G9" s="172"/>
      <c r="H9" s="172"/>
      <c r="I9" s="184">
        <f t="shared" si="0"/>
        <v>75000</v>
      </c>
      <c r="J9" s="319"/>
    </row>
    <row r="10" spans="1:12" ht="30" customHeight="1" x14ac:dyDescent="0.3">
      <c r="A10" s="182" t="s">
        <v>5</v>
      </c>
      <c r="B10" s="172"/>
      <c r="C10" s="172"/>
      <c r="D10" s="301">
        <v>49597</v>
      </c>
      <c r="E10" s="301"/>
      <c r="F10" s="301"/>
      <c r="G10" s="172"/>
      <c r="H10" s="172"/>
      <c r="I10" s="184">
        <f t="shared" si="0"/>
        <v>49597</v>
      </c>
      <c r="J10" s="319"/>
    </row>
    <row r="11" spans="1:12" ht="30" customHeight="1" x14ac:dyDescent="0.3">
      <c r="A11" s="182" t="s">
        <v>3</v>
      </c>
      <c r="B11" s="172"/>
      <c r="C11" s="172"/>
      <c r="D11" s="301">
        <v>60000</v>
      </c>
      <c r="E11" s="301"/>
      <c r="F11" s="301"/>
      <c r="G11" s="172"/>
      <c r="H11" s="172"/>
      <c r="I11" s="184">
        <f t="shared" si="0"/>
        <v>60000</v>
      </c>
      <c r="J11" s="319"/>
    </row>
    <row r="12" spans="1:12" ht="30" customHeight="1" x14ac:dyDescent="0.3">
      <c r="A12" s="185" t="s">
        <v>4</v>
      </c>
      <c r="B12" s="172"/>
      <c r="C12" s="172">
        <v>1150</v>
      </c>
      <c r="D12" s="301">
        <v>48850</v>
      </c>
      <c r="E12" s="301"/>
      <c r="F12" s="301"/>
      <c r="G12" s="172"/>
      <c r="H12" s="172"/>
      <c r="I12" s="184">
        <f t="shared" si="0"/>
        <v>50000</v>
      </c>
      <c r="J12" s="319"/>
      <c r="K12" s="89"/>
    </row>
    <row r="13" spans="1:12" ht="30" customHeight="1" x14ac:dyDescent="0.3">
      <c r="A13" s="182" t="s">
        <v>8</v>
      </c>
      <c r="B13" s="172"/>
      <c r="C13" s="172"/>
      <c r="D13" s="301">
        <v>21000</v>
      </c>
      <c r="E13" s="301"/>
      <c r="F13" s="301"/>
      <c r="G13" s="172"/>
      <c r="H13" s="172"/>
      <c r="I13" s="184">
        <f t="shared" si="0"/>
        <v>21000</v>
      </c>
      <c r="J13" s="319"/>
      <c r="L13" s="89"/>
    </row>
    <row r="14" spans="1:12" ht="30" customHeight="1" x14ac:dyDescent="0.3">
      <c r="A14" s="182" t="s">
        <v>17</v>
      </c>
      <c r="B14" s="172"/>
      <c r="C14" s="172"/>
      <c r="D14" s="301">
        <v>30000</v>
      </c>
      <c r="E14" s="301"/>
      <c r="F14" s="301"/>
      <c r="G14" s="172"/>
      <c r="H14" s="172"/>
      <c r="I14" s="184">
        <f t="shared" si="0"/>
        <v>30000</v>
      </c>
      <c r="J14" s="319"/>
    </row>
    <row r="15" spans="1:12" ht="30" customHeight="1" x14ac:dyDescent="0.3">
      <c r="A15" s="182" t="s">
        <v>19</v>
      </c>
      <c r="B15" s="172"/>
      <c r="C15" s="172"/>
      <c r="D15" s="312"/>
      <c r="E15" s="313"/>
      <c r="F15" s="314"/>
      <c r="G15" s="172">
        <v>3004</v>
      </c>
      <c r="H15" s="172">
        <v>6996</v>
      </c>
      <c r="I15" s="184">
        <f t="shared" si="0"/>
        <v>10000</v>
      </c>
      <c r="J15" s="319"/>
    </row>
    <row r="16" spans="1:12" ht="30" customHeight="1" x14ac:dyDescent="0.3">
      <c r="A16" s="182" t="s">
        <v>83</v>
      </c>
      <c r="B16" s="172"/>
      <c r="C16" s="172"/>
      <c r="D16" s="312"/>
      <c r="E16" s="313"/>
      <c r="F16" s="314"/>
      <c r="G16" s="172"/>
      <c r="H16" s="172">
        <v>10710</v>
      </c>
      <c r="I16" s="184">
        <f t="shared" si="0"/>
        <v>10710</v>
      </c>
      <c r="J16" s="319"/>
    </row>
    <row r="17" spans="1:12" ht="30" customHeight="1" x14ac:dyDescent="0.3">
      <c r="A17" s="182" t="s">
        <v>193</v>
      </c>
      <c r="B17" s="172">
        <v>13653</v>
      </c>
      <c r="C17" s="172"/>
      <c r="D17" s="312"/>
      <c r="E17" s="313"/>
      <c r="F17" s="314"/>
      <c r="G17" s="172"/>
      <c r="H17" s="172"/>
      <c r="I17" s="184">
        <f>SUM(B17:H17)</f>
        <v>13653</v>
      </c>
      <c r="J17" s="319"/>
    </row>
    <row r="18" spans="1:12" ht="30" customHeight="1" x14ac:dyDescent="0.3">
      <c r="A18" s="182" t="s">
        <v>31</v>
      </c>
      <c r="B18" s="172"/>
      <c r="C18" s="172"/>
      <c r="D18" s="312">
        <v>6081</v>
      </c>
      <c r="E18" s="313"/>
      <c r="F18" s="314"/>
      <c r="G18" s="172"/>
      <c r="H18" s="172"/>
      <c r="I18" s="184">
        <f t="shared" si="0"/>
        <v>6081</v>
      </c>
      <c r="J18" s="319"/>
    </row>
    <row r="19" spans="1:12" ht="30" customHeight="1" x14ac:dyDescent="0.3">
      <c r="A19" s="182" t="s">
        <v>32</v>
      </c>
      <c r="B19" s="172"/>
      <c r="C19" s="172">
        <v>488</v>
      </c>
      <c r="D19" s="312">
        <v>460</v>
      </c>
      <c r="E19" s="313"/>
      <c r="F19" s="314"/>
      <c r="G19" s="172"/>
      <c r="H19" s="172"/>
      <c r="I19" s="184">
        <f t="shared" si="0"/>
        <v>948</v>
      </c>
      <c r="J19" s="319"/>
    </row>
    <row r="20" spans="1:12" ht="30" customHeight="1" x14ac:dyDescent="0.3">
      <c r="A20" s="182" t="s">
        <v>29</v>
      </c>
      <c r="B20" s="183"/>
      <c r="C20" s="172"/>
      <c r="D20" s="312">
        <v>2382</v>
      </c>
      <c r="E20" s="313"/>
      <c r="F20" s="314"/>
      <c r="G20" s="172"/>
      <c r="H20" s="172"/>
      <c r="I20" s="184">
        <f t="shared" si="0"/>
        <v>2382</v>
      </c>
      <c r="J20" s="319"/>
    </row>
    <row r="21" spans="1:12" ht="30" customHeight="1" x14ac:dyDescent="0.3">
      <c r="A21" s="182" t="s">
        <v>33</v>
      </c>
      <c r="B21" s="172"/>
      <c r="C21" s="172">
        <v>456</v>
      </c>
      <c r="D21" s="312">
        <v>1544</v>
      </c>
      <c r="E21" s="313"/>
      <c r="F21" s="314"/>
      <c r="G21" s="172"/>
      <c r="H21" s="172"/>
      <c r="I21" s="184">
        <f t="shared" si="0"/>
        <v>2000</v>
      </c>
      <c r="J21" s="319"/>
    </row>
    <row r="22" spans="1:12" ht="30" customHeight="1" x14ac:dyDescent="0.3">
      <c r="A22" s="182" t="s">
        <v>39</v>
      </c>
      <c r="B22" s="172"/>
      <c r="C22" s="172"/>
      <c r="D22" s="312">
        <v>2000</v>
      </c>
      <c r="E22" s="313"/>
      <c r="F22" s="314"/>
      <c r="G22" s="172"/>
      <c r="H22" s="172"/>
      <c r="I22" s="184">
        <f t="shared" si="0"/>
        <v>2000</v>
      </c>
      <c r="J22" s="320"/>
    </row>
    <row r="23" spans="1:12" ht="30" customHeight="1" x14ac:dyDescent="0.3">
      <c r="A23" s="129" t="s">
        <v>2</v>
      </c>
      <c r="B23" s="129">
        <f>SUM(B6:B19)</f>
        <v>13653</v>
      </c>
      <c r="C23" s="129">
        <f>SUM(C6:C19)</f>
        <v>15438</v>
      </c>
      <c r="D23" s="302">
        <f>SUM(D6:F22)</f>
        <v>378315</v>
      </c>
      <c r="E23" s="302">
        <f>SUM(E10:E19)</f>
        <v>0</v>
      </c>
      <c r="F23" s="302">
        <f>SUM(F10:F19)</f>
        <v>0</v>
      </c>
      <c r="G23" s="130">
        <f>SUM(G6:G22)</f>
        <v>3004</v>
      </c>
      <c r="H23" s="130">
        <f>SUM(H6:H22)</f>
        <v>17706</v>
      </c>
      <c r="I23" s="131">
        <f>SUM(I6:I22)</f>
        <v>428572</v>
      </c>
      <c r="J23" s="54"/>
    </row>
    <row r="24" spans="1:12" ht="24.75" customHeight="1" x14ac:dyDescent="0.25">
      <c r="A24" s="305"/>
      <c r="B24" s="305"/>
      <c r="C24" s="305"/>
      <c r="D24" s="305"/>
      <c r="E24" s="305"/>
      <c r="F24" s="305"/>
      <c r="G24" s="305"/>
      <c r="H24" s="305"/>
      <c r="I24" s="305"/>
    </row>
    <row r="25" spans="1:12" x14ac:dyDescent="0.25">
      <c r="A25" s="90"/>
      <c r="B25" s="90"/>
      <c r="C25" s="90"/>
      <c r="D25" s="90"/>
      <c r="E25" s="90"/>
      <c r="F25" s="90"/>
      <c r="G25" s="90"/>
      <c r="H25" s="90"/>
      <c r="I25" s="90"/>
    </row>
    <row r="26" spans="1:12" ht="16.5" thickBot="1" x14ac:dyDescent="0.3"/>
    <row r="27" spans="1:12" ht="49.5" customHeight="1" thickBot="1" x14ac:dyDescent="0.3">
      <c r="A27" s="306" t="s">
        <v>465</v>
      </c>
      <c r="B27" s="307"/>
      <c r="C27" s="307"/>
      <c r="D27" s="307"/>
      <c r="E27" s="307"/>
      <c r="F27" s="307"/>
      <c r="G27" s="307"/>
      <c r="H27" s="307"/>
      <c r="I27" s="308"/>
      <c r="J27" s="91"/>
    </row>
    <row r="28" spans="1:12" ht="28.5" customHeight="1" x14ac:dyDescent="0.25">
      <c r="A28" s="303" t="s">
        <v>7</v>
      </c>
      <c r="B28" s="309" t="s">
        <v>0</v>
      </c>
      <c r="C28" s="310"/>
      <c r="D28" s="310"/>
      <c r="E28" s="310"/>
      <c r="F28" s="310"/>
      <c r="G28" s="310"/>
      <c r="H28" s="311"/>
      <c r="I28" s="92" t="s">
        <v>1</v>
      </c>
    </row>
    <row r="29" spans="1:12" ht="27" customHeight="1" thickBot="1" x14ac:dyDescent="0.3">
      <c r="A29" s="304"/>
      <c r="B29" s="93">
        <v>1222</v>
      </c>
      <c r="C29" s="93">
        <v>1213</v>
      </c>
      <c r="D29" s="93">
        <v>1223</v>
      </c>
      <c r="E29" s="93">
        <v>1313</v>
      </c>
      <c r="F29" s="93">
        <v>1322</v>
      </c>
      <c r="G29" s="93">
        <v>1323</v>
      </c>
      <c r="H29" s="94">
        <v>1621</v>
      </c>
      <c r="I29" s="95"/>
      <c r="J29" s="96"/>
      <c r="K29" s="97"/>
      <c r="L29" s="97"/>
    </row>
    <row r="30" spans="1:12" ht="37.15" customHeight="1" x14ac:dyDescent="0.3">
      <c r="A30" s="165" t="s">
        <v>71</v>
      </c>
      <c r="B30" s="166">
        <v>1388</v>
      </c>
      <c r="C30" s="166"/>
      <c r="D30" s="167"/>
      <c r="E30" s="167"/>
      <c r="F30" s="167"/>
      <c r="G30" s="167"/>
      <c r="H30" s="168"/>
      <c r="I30" s="169">
        <f t="shared" ref="I30:I36" si="1">SUM(B30:H30)</f>
        <v>1388</v>
      </c>
      <c r="J30" s="84" t="s">
        <v>73</v>
      </c>
      <c r="K30" s="17"/>
      <c r="L30" s="97"/>
    </row>
    <row r="31" spans="1:12" ht="30" customHeight="1" x14ac:dyDescent="0.3">
      <c r="A31" s="170" t="s">
        <v>193</v>
      </c>
      <c r="B31" s="171"/>
      <c r="C31" s="171"/>
      <c r="D31" s="172"/>
      <c r="E31" s="172"/>
      <c r="F31" s="172">
        <v>128</v>
      </c>
      <c r="G31" s="172"/>
      <c r="H31" s="173">
        <v>86</v>
      </c>
      <c r="I31" s="174">
        <f t="shared" si="1"/>
        <v>214</v>
      </c>
      <c r="J31" s="315" t="s">
        <v>74</v>
      </c>
      <c r="K31" s="17"/>
      <c r="L31" s="97"/>
    </row>
    <row r="32" spans="1:12" ht="30" customHeight="1" x14ac:dyDescent="0.3">
      <c r="A32" s="170" t="s">
        <v>24</v>
      </c>
      <c r="B32" s="171">
        <v>82</v>
      </c>
      <c r="C32" s="171">
        <v>128</v>
      </c>
      <c r="D32" s="172">
        <v>280</v>
      </c>
      <c r="E32" s="172">
        <v>20</v>
      </c>
      <c r="F32" s="172"/>
      <c r="G32" s="172"/>
      <c r="H32" s="173"/>
      <c r="I32" s="174">
        <f t="shared" si="1"/>
        <v>510</v>
      </c>
      <c r="J32" s="316"/>
      <c r="K32" s="17"/>
      <c r="L32" s="97"/>
    </row>
    <row r="33" spans="1:12" ht="30" customHeight="1" x14ac:dyDescent="0.3">
      <c r="A33" s="170" t="s">
        <v>5</v>
      </c>
      <c r="B33" s="171"/>
      <c r="C33" s="171"/>
      <c r="D33" s="171"/>
      <c r="E33" s="171"/>
      <c r="F33" s="171"/>
      <c r="G33" s="171">
        <v>403</v>
      </c>
      <c r="H33" s="171"/>
      <c r="I33" s="174">
        <f t="shared" si="1"/>
        <v>403</v>
      </c>
      <c r="J33" s="316"/>
      <c r="K33" s="17"/>
      <c r="L33" s="97"/>
    </row>
    <row r="34" spans="1:12" ht="30" customHeight="1" x14ac:dyDescent="0.3">
      <c r="A34" s="170" t="s">
        <v>29</v>
      </c>
      <c r="B34" s="171"/>
      <c r="C34" s="171"/>
      <c r="D34" s="171"/>
      <c r="E34" s="171"/>
      <c r="F34" s="171"/>
      <c r="G34" s="171">
        <v>81</v>
      </c>
      <c r="H34" s="171"/>
      <c r="I34" s="174">
        <f t="shared" si="1"/>
        <v>81</v>
      </c>
      <c r="J34" s="316"/>
      <c r="K34" s="17"/>
      <c r="L34" s="97"/>
    </row>
    <row r="35" spans="1:12" ht="30" customHeight="1" x14ac:dyDescent="0.3">
      <c r="A35" s="175" t="s">
        <v>79</v>
      </c>
      <c r="B35" s="176"/>
      <c r="C35" s="176"/>
      <c r="D35" s="177"/>
      <c r="E35" s="177"/>
      <c r="F35" s="177">
        <v>31</v>
      </c>
      <c r="G35" s="177"/>
      <c r="H35" s="177"/>
      <c r="I35" s="174">
        <f t="shared" si="1"/>
        <v>31</v>
      </c>
      <c r="J35" s="316"/>
      <c r="K35" s="17"/>
    </row>
    <row r="36" spans="1:12" ht="30" customHeight="1" thickBot="1" x14ac:dyDescent="0.35">
      <c r="A36" s="178" t="s">
        <v>33</v>
      </c>
      <c r="B36" s="179"/>
      <c r="C36" s="179"/>
      <c r="D36" s="180">
        <v>3</v>
      </c>
      <c r="E36" s="180"/>
      <c r="F36" s="180"/>
      <c r="G36" s="180"/>
      <c r="H36" s="180">
        <v>5</v>
      </c>
      <c r="I36" s="181">
        <f t="shared" si="1"/>
        <v>8</v>
      </c>
      <c r="J36" s="317"/>
      <c r="K36" s="17"/>
    </row>
    <row r="37" spans="1:12" ht="30" customHeight="1" thickBot="1" x14ac:dyDescent="0.35">
      <c r="A37" s="98" t="s">
        <v>2</v>
      </c>
      <c r="B37" s="99">
        <f t="shared" ref="B37:I37" si="2">SUM(B30:B36)</f>
        <v>1470</v>
      </c>
      <c r="C37" s="100">
        <f t="shared" si="2"/>
        <v>128</v>
      </c>
      <c r="D37" s="99">
        <f t="shared" si="2"/>
        <v>283</v>
      </c>
      <c r="E37" s="100">
        <f t="shared" si="2"/>
        <v>20</v>
      </c>
      <c r="F37" s="100">
        <f t="shared" si="2"/>
        <v>159</v>
      </c>
      <c r="G37" s="101">
        <f t="shared" si="2"/>
        <v>484</v>
      </c>
      <c r="H37" s="100">
        <f t="shared" si="2"/>
        <v>91</v>
      </c>
      <c r="I37" s="100">
        <f t="shared" si="2"/>
        <v>2635</v>
      </c>
      <c r="J37" s="18"/>
      <c r="L37" s="102"/>
    </row>
    <row r="38" spans="1:12" ht="15.75" customHeight="1" x14ac:dyDescent="0.25">
      <c r="A38" s="300"/>
      <c r="B38" s="300"/>
      <c r="C38" s="300"/>
      <c r="D38" s="300"/>
      <c r="E38" s="300"/>
      <c r="F38" s="300"/>
      <c r="G38" s="300"/>
      <c r="H38" s="300"/>
      <c r="I38" s="300"/>
      <c r="J38" s="18"/>
    </row>
    <row r="39" spans="1:12" x14ac:dyDescent="0.25">
      <c r="J39" s="89"/>
    </row>
    <row r="40" spans="1:12" x14ac:dyDescent="0.25">
      <c r="I40" s="89"/>
    </row>
  </sheetData>
  <mergeCells count="32">
    <mergeCell ref="A2:I2"/>
    <mergeCell ref="D10:F10"/>
    <mergeCell ref="D6:F6"/>
    <mergeCell ref="D7:F7"/>
    <mergeCell ref="D8:F8"/>
    <mergeCell ref="D9:F9"/>
    <mergeCell ref="A3:A5"/>
    <mergeCell ref="I3:I5"/>
    <mergeCell ref="B5:C5"/>
    <mergeCell ref="D5:F5"/>
    <mergeCell ref="B3:H3"/>
    <mergeCell ref="G5:H5"/>
    <mergeCell ref="J31:J36"/>
    <mergeCell ref="D15:F15"/>
    <mergeCell ref="D16:F16"/>
    <mergeCell ref="D17:F17"/>
    <mergeCell ref="D22:F22"/>
    <mergeCell ref="J6:J22"/>
    <mergeCell ref="D11:F11"/>
    <mergeCell ref="D12:F12"/>
    <mergeCell ref="A38:I38"/>
    <mergeCell ref="D13:F13"/>
    <mergeCell ref="D14:F14"/>
    <mergeCell ref="D23:F23"/>
    <mergeCell ref="A28:A29"/>
    <mergeCell ref="A24:I24"/>
    <mergeCell ref="A27:I27"/>
    <mergeCell ref="B28:H28"/>
    <mergeCell ref="D18:F18"/>
    <mergeCell ref="D19:F19"/>
    <mergeCell ref="D20:F20"/>
    <mergeCell ref="D21:F21"/>
  </mergeCells>
  <printOptions horizontalCentered="1" verticalCentered="1"/>
  <pageMargins left="0.27" right="0" top="0.51181102362204722" bottom="0.62992125984251968" header="0.19685039370078741" footer="0"/>
  <pageSetup paperSize="9" scale="41" orientation="portrait" horizontalDpi="360" verticalDpi="360" r:id="rId1"/>
  <ignoredErrors>
    <ignoredError sqref="H37 B37:D37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topLeftCell="A49" zoomScaleNormal="100" workbookViewId="0">
      <selection activeCell="I14" sqref="I14"/>
    </sheetView>
  </sheetViews>
  <sheetFormatPr defaultColWidth="9.140625" defaultRowHeight="15" x14ac:dyDescent="0.25"/>
  <cols>
    <col min="1" max="1" width="26" style="58" customWidth="1"/>
    <col min="2" max="2" width="29" style="58" customWidth="1"/>
    <col min="3" max="3" width="14.85546875" style="58" bestFit="1" customWidth="1"/>
    <col min="4" max="4" width="11.28515625" style="58" bestFit="1" customWidth="1"/>
    <col min="5" max="5" width="12.28515625" style="58" customWidth="1"/>
    <col min="6" max="6" width="19.85546875" style="58" customWidth="1"/>
    <col min="7" max="7" width="13.28515625" style="58" customWidth="1"/>
    <col min="8" max="16384" width="9.140625" style="58"/>
  </cols>
  <sheetData>
    <row r="1" spans="1:7" ht="21" thickBot="1" x14ac:dyDescent="0.35">
      <c r="F1" s="8" t="s">
        <v>41</v>
      </c>
    </row>
    <row r="2" spans="1:7" ht="30" customHeight="1" x14ac:dyDescent="0.25">
      <c r="A2" s="325" t="s">
        <v>467</v>
      </c>
      <c r="B2" s="326"/>
      <c r="C2" s="326"/>
      <c r="D2" s="326"/>
      <c r="E2" s="326"/>
      <c r="F2" s="327"/>
      <c r="G2" s="80"/>
    </row>
    <row r="3" spans="1:7" ht="15.75" customHeight="1" thickBot="1" x14ac:dyDescent="0.3">
      <c r="A3" s="328"/>
      <c r="B3" s="329"/>
      <c r="C3" s="329"/>
      <c r="D3" s="329"/>
      <c r="E3" s="329"/>
      <c r="F3" s="330"/>
      <c r="G3" s="80"/>
    </row>
    <row r="4" spans="1:7" ht="30.75" thickBot="1" x14ac:dyDescent="0.3">
      <c r="A4" s="79" t="s">
        <v>202</v>
      </c>
      <c r="B4" s="78" t="s">
        <v>203</v>
      </c>
      <c r="C4" s="78" t="s">
        <v>185</v>
      </c>
      <c r="D4" s="78" t="s">
        <v>204</v>
      </c>
      <c r="E4" s="78" t="s">
        <v>205</v>
      </c>
      <c r="F4" s="77" t="s">
        <v>206</v>
      </c>
      <c r="G4" s="59"/>
    </row>
    <row r="5" spans="1:7" ht="15" customHeight="1" x14ac:dyDescent="0.25">
      <c r="A5" s="221" t="s">
        <v>101</v>
      </c>
      <c r="B5" s="222" t="s">
        <v>44</v>
      </c>
      <c r="C5" s="222" t="s">
        <v>104</v>
      </c>
      <c r="D5" s="222">
        <v>2019</v>
      </c>
      <c r="E5" s="222" t="s">
        <v>102</v>
      </c>
      <c r="F5" s="365">
        <v>223600</v>
      </c>
      <c r="G5" s="362" t="s">
        <v>73</v>
      </c>
    </row>
    <row r="6" spans="1:7" x14ac:dyDescent="0.25">
      <c r="A6" s="145" t="s">
        <v>259</v>
      </c>
      <c r="B6" s="76" t="s">
        <v>44</v>
      </c>
      <c r="C6" s="76" t="s">
        <v>423</v>
      </c>
      <c r="D6" s="76">
        <v>2020</v>
      </c>
      <c r="E6" s="76" t="s">
        <v>102</v>
      </c>
      <c r="F6" s="82">
        <v>2547675.1577043831</v>
      </c>
      <c r="G6" s="363"/>
    </row>
    <row r="7" spans="1:7" x14ac:dyDescent="0.25">
      <c r="A7" s="145" t="s">
        <v>259</v>
      </c>
      <c r="B7" s="76" t="s">
        <v>42</v>
      </c>
      <c r="C7" s="76" t="s">
        <v>103</v>
      </c>
      <c r="D7" s="76">
        <v>2020</v>
      </c>
      <c r="E7" s="76" t="s">
        <v>102</v>
      </c>
      <c r="F7" s="82">
        <v>2704100.2489469699</v>
      </c>
      <c r="G7" s="363"/>
    </row>
    <row r="8" spans="1:7" x14ac:dyDescent="0.25">
      <c r="A8" s="145" t="s">
        <v>259</v>
      </c>
      <c r="B8" s="76" t="s">
        <v>43</v>
      </c>
      <c r="C8" s="76" t="s">
        <v>424</v>
      </c>
      <c r="D8" s="76">
        <v>2020</v>
      </c>
      <c r="E8" s="76" t="s">
        <v>102</v>
      </c>
      <c r="F8" s="82">
        <v>1677917.1344269409</v>
      </c>
      <c r="G8" s="363"/>
    </row>
    <row r="9" spans="1:7" x14ac:dyDescent="0.25">
      <c r="A9" s="145" t="s">
        <v>259</v>
      </c>
      <c r="B9" s="76" t="s">
        <v>295</v>
      </c>
      <c r="C9" s="76" t="s">
        <v>425</v>
      </c>
      <c r="D9" s="76">
        <v>2020</v>
      </c>
      <c r="E9" s="76" t="s">
        <v>102</v>
      </c>
      <c r="F9" s="82">
        <v>1279432.3424307846</v>
      </c>
      <c r="G9" s="363"/>
    </row>
    <row r="10" spans="1:7" x14ac:dyDescent="0.25">
      <c r="A10" s="145" t="s">
        <v>259</v>
      </c>
      <c r="B10" s="76" t="s">
        <v>426</v>
      </c>
      <c r="C10" s="76" t="s">
        <v>427</v>
      </c>
      <c r="D10" s="76">
        <v>2020</v>
      </c>
      <c r="E10" s="76" t="s">
        <v>102</v>
      </c>
      <c r="F10" s="82">
        <v>567275</v>
      </c>
      <c r="G10" s="363"/>
    </row>
    <row r="11" spans="1:7" x14ac:dyDescent="0.25">
      <c r="A11" s="66" t="s">
        <v>258</v>
      </c>
      <c r="B11" s="65"/>
      <c r="C11" s="65"/>
      <c r="D11" s="65"/>
      <c r="E11" s="65"/>
      <c r="F11" s="366">
        <f>SUM(F5:F10)</f>
        <v>8999999.883509079</v>
      </c>
      <c r="G11" s="363"/>
    </row>
    <row r="12" spans="1:7" x14ac:dyDescent="0.25">
      <c r="A12" s="145" t="s">
        <v>149</v>
      </c>
      <c r="B12" s="76" t="s">
        <v>56</v>
      </c>
      <c r="C12" s="76" t="s">
        <v>150</v>
      </c>
      <c r="D12" s="76">
        <v>2019</v>
      </c>
      <c r="E12" s="76" t="s">
        <v>22</v>
      </c>
      <c r="F12" s="82">
        <v>3019620</v>
      </c>
      <c r="G12" s="363"/>
    </row>
    <row r="13" spans="1:7" x14ac:dyDescent="0.25">
      <c r="A13" s="145" t="s">
        <v>149</v>
      </c>
      <c r="B13" s="76" t="s">
        <v>57</v>
      </c>
      <c r="C13" s="76" t="s">
        <v>151</v>
      </c>
      <c r="D13" s="76">
        <v>2019</v>
      </c>
      <c r="E13" s="76" t="s">
        <v>22</v>
      </c>
      <c r="F13" s="82">
        <v>5979320</v>
      </c>
      <c r="G13" s="363"/>
    </row>
    <row r="14" spans="1:7" x14ac:dyDescent="0.25">
      <c r="A14" s="145" t="s">
        <v>149</v>
      </c>
      <c r="B14" s="76" t="s">
        <v>157</v>
      </c>
      <c r="C14" s="76" t="s">
        <v>158</v>
      </c>
      <c r="D14" s="76">
        <v>2019</v>
      </c>
      <c r="E14" s="76" t="s">
        <v>22</v>
      </c>
      <c r="F14" s="82">
        <v>147980</v>
      </c>
      <c r="G14" s="363"/>
    </row>
    <row r="15" spans="1:7" x14ac:dyDescent="0.25">
      <c r="A15" s="145" t="s">
        <v>149</v>
      </c>
      <c r="B15" s="76" t="s">
        <v>152</v>
      </c>
      <c r="C15" s="76" t="s">
        <v>153</v>
      </c>
      <c r="D15" s="76">
        <v>2019</v>
      </c>
      <c r="E15" s="76" t="s">
        <v>22</v>
      </c>
      <c r="F15" s="82">
        <v>437640</v>
      </c>
      <c r="G15" s="363"/>
    </row>
    <row r="16" spans="1:7" x14ac:dyDescent="0.25">
      <c r="A16" s="145" t="s">
        <v>149</v>
      </c>
      <c r="B16" s="76" t="s">
        <v>257</v>
      </c>
      <c r="C16" s="76" t="s">
        <v>154</v>
      </c>
      <c r="D16" s="76">
        <v>2019</v>
      </c>
      <c r="E16" s="76" t="s">
        <v>22</v>
      </c>
      <c r="F16" s="82">
        <v>523800</v>
      </c>
      <c r="G16" s="363"/>
    </row>
    <row r="17" spans="1:7" x14ac:dyDescent="0.25">
      <c r="A17" s="145" t="s">
        <v>149</v>
      </c>
      <c r="B17" s="76" t="s">
        <v>257</v>
      </c>
      <c r="C17" s="76" t="s">
        <v>155</v>
      </c>
      <c r="D17" s="76">
        <v>2019</v>
      </c>
      <c r="E17" s="76" t="s">
        <v>156</v>
      </c>
      <c r="F17" s="82">
        <v>10138660</v>
      </c>
      <c r="G17" s="363"/>
    </row>
    <row r="18" spans="1:7" x14ac:dyDescent="0.25">
      <c r="A18" s="161" t="s">
        <v>159</v>
      </c>
      <c r="B18" s="159"/>
      <c r="C18" s="159"/>
      <c r="D18" s="159"/>
      <c r="E18" s="159"/>
      <c r="F18" s="160">
        <f>SUM(F12:F17)</f>
        <v>20247020</v>
      </c>
      <c r="G18" s="363"/>
    </row>
    <row r="19" spans="1:7" x14ac:dyDescent="0.25">
      <c r="A19" s="145" t="s">
        <v>256</v>
      </c>
      <c r="B19" s="147" t="s">
        <v>52</v>
      </c>
      <c r="C19" s="147" t="s">
        <v>129</v>
      </c>
      <c r="D19" s="147">
        <v>2020</v>
      </c>
      <c r="E19" s="147">
        <v>2111</v>
      </c>
      <c r="F19" s="149">
        <v>20660</v>
      </c>
      <c r="G19" s="363"/>
    </row>
    <row r="20" spans="1:7" x14ac:dyDescent="0.25">
      <c r="A20" s="145" t="s">
        <v>256</v>
      </c>
      <c r="B20" s="76" t="s">
        <v>116</v>
      </c>
      <c r="C20" s="76" t="s">
        <v>117</v>
      </c>
      <c r="D20" s="76">
        <v>2020</v>
      </c>
      <c r="E20" s="76" t="s">
        <v>23</v>
      </c>
      <c r="F20" s="82">
        <v>458280</v>
      </c>
      <c r="G20" s="363"/>
    </row>
    <row r="21" spans="1:7" x14ac:dyDescent="0.25">
      <c r="A21" s="145" t="s">
        <v>256</v>
      </c>
      <c r="B21" s="76" t="s">
        <v>48</v>
      </c>
      <c r="C21" s="76" t="s">
        <v>119</v>
      </c>
      <c r="D21" s="76">
        <v>2020</v>
      </c>
      <c r="E21" s="76" t="s">
        <v>23</v>
      </c>
      <c r="F21" s="82">
        <v>63500</v>
      </c>
      <c r="G21" s="363"/>
    </row>
    <row r="22" spans="1:7" x14ac:dyDescent="0.25">
      <c r="A22" s="145" t="s">
        <v>256</v>
      </c>
      <c r="B22" s="76" t="s">
        <v>46</v>
      </c>
      <c r="C22" s="76" t="s">
        <v>113</v>
      </c>
      <c r="D22" s="76">
        <v>2020</v>
      </c>
      <c r="E22" s="76" t="s">
        <v>23</v>
      </c>
      <c r="F22" s="82">
        <v>13680</v>
      </c>
      <c r="G22" s="363"/>
    </row>
    <row r="23" spans="1:7" x14ac:dyDescent="0.25">
      <c r="A23" s="145" t="s">
        <v>256</v>
      </c>
      <c r="B23" s="76" t="s">
        <v>53</v>
      </c>
      <c r="C23" s="76" t="s">
        <v>131</v>
      </c>
      <c r="D23" s="76">
        <v>2019</v>
      </c>
      <c r="E23" s="76" t="s">
        <v>22</v>
      </c>
      <c r="F23" s="82">
        <v>1600020</v>
      </c>
      <c r="G23" s="363"/>
    </row>
    <row r="24" spans="1:7" x14ac:dyDescent="0.25">
      <c r="A24" s="145" t="s">
        <v>256</v>
      </c>
      <c r="B24" s="76" t="s">
        <v>122</v>
      </c>
      <c r="C24" s="76" t="s">
        <v>123</v>
      </c>
      <c r="D24" s="76">
        <v>2019</v>
      </c>
      <c r="E24" s="76" t="s">
        <v>22</v>
      </c>
      <c r="F24" s="82">
        <v>918800</v>
      </c>
      <c r="G24" s="363"/>
    </row>
    <row r="25" spans="1:7" x14ac:dyDescent="0.25">
      <c r="A25" s="145" t="s">
        <v>256</v>
      </c>
      <c r="B25" s="76" t="s">
        <v>125</v>
      </c>
      <c r="C25" s="76" t="s">
        <v>126</v>
      </c>
      <c r="D25" s="76">
        <v>2019</v>
      </c>
      <c r="E25" s="76" t="s">
        <v>22</v>
      </c>
      <c r="F25" s="82">
        <v>319020</v>
      </c>
      <c r="G25" s="363"/>
    </row>
    <row r="26" spans="1:7" x14ac:dyDescent="0.25">
      <c r="A26" s="145" t="s">
        <v>256</v>
      </c>
      <c r="B26" s="76" t="s">
        <v>49</v>
      </c>
      <c r="C26" s="76" t="s">
        <v>121</v>
      </c>
      <c r="D26" s="76">
        <v>2019</v>
      </c>
      <c r="E26" s="76" t="s">
        <v>22</v>
      </c>
      <c r="F26" s="82">
        <v>47780</v>
      </c>
      <c r="G26" s="363"/>
    </row>
    <row r="27" spans="1:7" x14ac:dyDescent="0.25">
      <c r="A27" s="145" t="s">
        <v>256</v>
      </c>
      <c r="B27" s="76" t="s">
        <v>52</v>
      </c>
      <c r="C27" s="76" t="s">
        <v>130</v>
      </c>
      <c r="D27" s="76">
        <v>2020</v>
      </c>
      <c r="E27" s="76" t="s">
        <v>22</v>
      </c>
      <c r="F27" s="82">
        <v>31900</v>
      </c>
      <c r="G27" s="363"/>
    </row>
    <row r="28" spans="1:7" x14ac:dyDescent="0.25">
      <c r="A28" s="145" t="s">
        <v>256</v>
      </c>
      <c r="B28" s="76" t="s">
        <v>51</v>
      </c>
      <c r="C28" s="76" t="s">
        <v>128</v>
      </c>
      <c r="D28" s="76">
        <v>2020</v>
      </c>
      <c r="E28" s="76" t="s">
        <v>22</v>
      </c>
      <c r="F28" s="82">
        <v>96180</v>
      </c>
      <c r="G28" s="363"/>
    </row>
    <row r="29" spans="1:7" x14ac:dyDescent="0.25">
      <c r="A29" s="145" t="s">
        <v>256</v>
      </c>
      <c r="B29" s="76" t="s">
        <v>407</v>
      </c>
      <c r="C29" s="76" t="s">
        <v>408</v>
      </c>
      <c r="D29" s="76">
        <v>2020</v>
      </c>
      <c r="E29" s="76" t="s">
        <v>22</v>
      </c>
      <c r="F29" s="82">
        <v>2457000</v>
      </c>
      <c r="G29" s="363"/>
    </row>
    <row r="30" spans="1:7" x14ac:dyDescent="0.25">
      <c r="A30" s="145" t="s">
        <v>256</v>
      </c>
      <c r="B30" s="76" t="s">
        <v>133</v>
      </c>
      <c r="C30" s="76" t="s">
        <v>134</v>
      </c>
      <c r="D30" s="76">
        <v>2020</v>
      </c>
      <c r="E30" s="76" t="s">
        <v>22</v>
      </c>
      <c r="F30" s="82">
        <v>67400</v>
      </c>
      <c r="G30" s="363"/>
    </row>
    <row r="31" spans="1:7" x14ac:dyDescent="0.25">
      <c r="A31" s="145" t="s">
        <v>256</v>
      </c>
      <c r="B31" s="76" t="s">
        <v>53</v>
      </c>
      <c r="C31" s="76" t="s">
        <v>132</v>
      </c>
      <c r="D31" s="76">
        <v>2020</v>
      </c>
      <c r="E31" s="76" t="s">
        <v>22</v>
      </c>
      <c r="F31" s="82">
        <v>23580</v>
      </c>
      <c r="G31" s="363"/>
    </row>
    <row r="32" spans="1:7" x14ac:dyDescent="0.25">
      <c r="A32" s="145" t="s">
        <v>256</v>
      </c>
      <c r="B32" s="76" t="s">
        <v>373</v>
      </c>
      <c r="C32" s="76" t="s">
        <v>409</v>
      </c>
      <c r="D32" s="76">
        <v>2020</v>
      </c>
      <c r="E32" s="76" t="s">
        <v>22</v>
      </c>
      <c r="F32" s="82">
        <v>500000</v>
      </c>
      <c r="G32" s="363"/>
    </row>
    <row r="33" spans="1:7" x14ac:dyDescent="0.25">
      <c r="A33" s="145" t="s">
        <v>256</v>
      </c>
      <c r="B33" s="76" t="s">
        <v>47</v>
      </c>
      <c r="C33" s="76" t="s">
        <v>115</v>
      </c>
      <c r="D33" s="76">
        <v>2020</v>
      </c>
      <c r="E33" s="76" t="s">
        <v>22</v>
      </c>
      <c r="F33" s="82">
        <v>2560</v>
      </c>
      <c r="G33" s="363"/>
    </row>
    <row r="34" spans="1:7" x14ac:dyDescent="0.25">
      <c r="A34" s="145" t="s">
        <v>256</v>
      </c>
      <c r="B34" s="76" t="s">
        <v>116</v>
      </c>
      <c r="C34" s="76" t="s">
        <v>118</v>
      </c>
      <c r="D34" s="76">
        <v>2020</v>
      </c>
      <c r="E34" s="76" t="s">
        <v>22</v>
      </c>
      <c r="F34" s="82">
        <v>269260</v>
      </c>
      <c r="G34" s="363"/>
    </row>
    <row r="35" spans="1:7" x14ac:dyDescent="0.25">
      <c r="A35" s="145" t="s">
        <v>256</v>
      </c>
      <c r="B35" s="76" t="s">
        <v>48</v>
      </c>
      <c r="C35" s="76" t="s">
        <v>120</v>
      </c>
      <c r="D35" s="76">
        <v>2020</v>
      </c>
      <c r="E35" s="76" t="s">
        <v>22</v>
      </c>
      <c r="F35" s="82">
        <v>29720</v>
      </c>
      <c r="G35" s="363"/>
    </row>
    <row r="36" spans="1:7" x14ac:dyDescent="0.25">
      <c r="A36" s="145" t="s">
        <v>256</v>
      </c>
      <c r="B36" s="76" t="s">
        <v>46</v>
      </c>
      <c r="C36" s="76" t="s">
        <v>114</v>
      </c>
      <c r="D36" s="76">
        <v>2020</v>
      </c>
      <c r="E36" s="76" t="s">
        <v>22</v>
      </c>
      <c r="F36" s="82">
        <v>579180</v>
      </c>
      <c r="G36" s="363"/>
    </row>
    <row r="37" spans="1:7" x14ac:dyDescent="0.25">
      <c r="A37" s="145" t="s">
        <v>256</v>
      </c>
      <c r="B37" s="76" t="s">
        <v>125</v>
      </c>
      <c r="C37" s="76" t="s">
        <v>127</v>
      </c>
      <c r="D37" s="76">
        <v>2020</v>
      </c>
      <c r="E37" s="76" t="s">
        <v>22</v>
      </c>
      <c r="F37" s="82">
        <v>500000</v>
      </c>
      <c r="G37" s="363"/>
    </row>
    <row r="38" spans="1:7" x14ac:dyDescent="0.25">
      <c r="A38" s="145" t="s">
        <v>256</v>
      </c>
      <c r="B38" s="76" t="s">
        <v>50</v>
      </c>
      <c r="C38" s="76" t="s">
        <v>124</v>
      </c>
      <c r="D38" s="76">
        <v>2020</v>
      </c>
      <c r="E38" s="76" t="s">
        <v>22</v>
      </c>
      <c r="F38" s="82">
        <v>1520</v>
      </c>
      <c r="G38" s="363"/>
    </row>
    <row r="39" spans="1:7" x14ac:dyDescent="0.25">
      <c r="A39" s="66" t="s">
        <v>135</v>
      </c>
      <c r="B39" s="65"/>
      <c r="C39" s="65"/>
      <c r="D39" s="65"/>
      <c r="E39" s="65"/>
      <c r="F39" s="366">
        <f>SUM(F19:F38)</f>
        <v>8000040</v>
      </c>
      <c r="G39" s="363"/>
    </row>
    <row r="40" spans="1:7" x14ac:dyDescent="0.25">
      <c r="A40" s="145" t="s">
        <v>255</v>
      </c>
      <c r="B40" s="76" t="s">
        <v>54</v>
      </c>
      <c r="C40" s="76" t="s">
        <v>95</v>
      </c>
      <c r="D40" s="76">
        <v>2020</v>
      </c>
      <c r="E40" s="76" t="s">
        <v>22</v>
      </c>
      <c r="F40" s="82">
        <v>901220</v>
      </c>
      <c r="G40" s="363"/>
    </row>
    <row r="41" spans="1:7" x14ac:dyDescent="0.25">
      <c r="A41" s="161" t="s">
        <v>96</v>
      </c>
      <c r="B41" s="159"/>
      <c r="C41" s="159"/>
      <c r="D41" s="159"/>
      <c r="E41" s="159"/>
      <c r="F41" s="160">
        <f>SUM(F40)</f>
        <v>901220</v>
      </c>
      <c r="G41" s="363"/>
    </row>
    <row r="42" spans="1:7" x14ac:dyDescent="0.25">
      <c r="A42" s="63" t="s">
        <v>254</v>
      </c>
      <c r="B42" s="64" t="s">
        <v>88</v>
      </c>
      <c r="C42" s="64" t="s">
        <v>89</v>
      </c>
      <c r="D42" s="64">
        <v>2020</v>
      </c>
      <c r="E42" s="64" t="s">
        <v>23</v>
      </c>
      <c r="F42" s="367">
        <v>1064720</v>
      </c>
      <c r="G42" s="363"/>
    </row>
    <row r="43" spans="1:7" x14ac:dyDescent="0.25">
      <c r="A43" s="66" t="s">
        <v>90</v>
      </c>
      <c r="B43" s="65"/>
      <c r="C43" s="65"/>
      <c r="D43" s="65"/>
      <c r="E43" s="65"/>
      <c r="F43" s="366">
        <f>SUM(F42)</f>
        <v>1064720</v>
      </c>
      <c r="G43" s="363"/>
    </row>
    <row r="44" spans="1:7" ht="15" customHeight="1" x14ac:dyDescent="0.25">
      <c r="A44" s="145" t="s">
        <v>253</v>
      </c>
      <c r="B44" s="76" t="s">
        <v>80</v>
      </c>
      <c r="C44" s="76" t="s">
        <v>141</v>
      </c>
      <c r="D44" s="76">
        <v>2020</v>
      </c>
      <c r="E44" s="76" t="s">
        <v>23</v>
      </c>
      <c r="F44" s="82">
        <v>24080</v>
      </c>
      <c r="G44" s="363"/>
    </row>
    <row r="45" spans="1:7" x14ac:dyDescent="0.25">
      <c r="A45" s="145" t="s">
        <v>253</v>
      </c>
      <c r="B45" s="76" t="s">
        <v>80</v>
      </c>
      <c r="C45" s="76" t="s">
        <v>139</v>
      </c>
      <c r="D45" s="76">
        <v>2019</v>
      </c>
      <c r="E45" s="76" t="s">
        <v>22</v>
      </c>
      <c r="F45" s="82">
        <v>761240</v>
      </c>
      <c r="G45" s="363"/>
    </row>
    <row r="46" spans="1:7" x14ac:dyDescent="0.25">
      <c r="A46" s="145" t="s">
        <v>253</v>
      </c>
      <c r="B46" s="76" t="s">
        <v>80</v>
      </c>
      <c r="C46" s="76" t="s">
        <v>140</v>
      </c>
      <c r="D46" s="76">
        <v>2020</v>
      </c>
      <c r="E46" s="76" t="s">
        <v>22</v>
      </c>
      <c r="F46" s="82">
        <v>13660</v>
      </c>
      <c r="G46" s="363"/>
    </row>
    <row r="47" spans="1:7" x14ac:dyDescent="0.25">
      <c r="A47" s="161" t="s">
        <v>142</v>
      </c>
      <c r="B47" s="159"/>
      <c r="C47" s="159"/>
      <c r="D47" s="159"/>
      <c r="E47" s="159"/>
      <c r="F47" s="160">
        <f>SUM(F44:F46)</f>
        <v>798980</v>
      </c>
      <c r="G47" s="363"/>
    </row>
    <row r="48" spans="1:7" x14ac:dyDescent="0.25">
      <c r="A48" s="145" t="s">
        <v>252</v>
      </c>
      <c r="B48" s="76" t="s">
        <v>64</v>
      </c>
      <c r="C48" s="76" t="s">
        <v>97</v>
      </c>
      <c r="D48" s="76">
        <v>2020</v>
      </c>
      <c r="E48" s="76" t="s">
        <v>22</v>
      </c>
      <c r="F48" s="82">
        <v>4660</v>
      </c>
      <c r="G48" s="363"/>
    </row>
    <row r="49" spans="1:7" x14ac:dyDescent="0.25">
      <c r="A49" s="145" t="s">
        <v>252</v>
      </c>
      <c r="B49" s="76" t="s">
        <v>65</v>
      </c>
      <c r="C49" s="76" t="s">
        <v>98</v>
      </c>
      <c r="D49" s="76">
        <v>2020</v>
      </c>
      <c r="E49" s="76" t="s">
        <v>156</v>
      </c>
      <c r="F49" s="82">
        <v>164580</v>
      </c>
      <c r="G49" s="363"/>
    </row>
    <row r="50" spans="1:7" x14ac:dyDescent="0.25">
      <c r="A50" s="145" t="s">
        <v>252</v>
      </c>
      <c r="B50" s="76" t="s">
        <v>99</v>
      </c>
      <c r="C50" s="76" t="s">
        <v>100</v>
      </c>
      <c r="D50" s="76">
        <v>2020</v>
      </c>
      <c r="E50" s="76" t="s">
        <v>156</v>
      </c>
      <c r="F50" s="82">
        <v>717720</v>
      </c>
      <c r="G50" s="363"/>
    </row>
    <row r="51" spans="1:7" x14ac:dyDescent="0.25">
      <c r="A51" s="161" t="s">
        <v>251</v>
      </c>
      <c r="B51" s="159"/>
      <c r="C51" s="159"/>
      <c r="D51" s="159"/>
      <c r="E51" s="159"/>
      <c r="F51" s="160">
        <f>SUM(F48:F50)</f>
        <v>886960</v>
      </c>
      <c r="G51" s="363"/>
    </row>
    <row r="52" spans="1:7" x14ac:dyDescent="0.25">
      <c r="A52" s="145" t="s">
        <v>247</v>
      </c>
      <c r="B52" s="76" t="s">
        <v>249</v>
      </c>
      <c r="C52" s="76" t="s">
        <v>250</v>
      </c>
      <c r="D52" s="76">
        <v>2019</v>
      </c>
      <c r="E52" s="76" t="s">
        <v>22</v>
      </c>
      <c r="F52" s="82">
        <v>1025840</v>
      </c>
      <c r="G52" s="363"/>
    </row>
    <row r="53" spans="1:7" x14ac:dyDescent="0.25">
      <c r="A53" s="145" t="s">
        <v>247</v>
      </c>
      <c r="B53" s="76" t="s">
        <v>249</v>
      </c>
      <c r="C53" s="76" t="s">
        <v>248</v>
      </c>
      <c r="D53" s="76">
        <v>2020</v>
      </c>
      <c r="E53" s="76" t="s">
        <v>22</v>
      </c>
      <c r="F53" s="82">
        <v>2354000</v>
      </c>
      <c r="G53" s="363"/>
    </row>
    <row r="54" spans="1:7" x14ac:dyDescent="0.25">
      <c r="A54" s="145" t="s">
        <v>247</v>
      </c>
      <c r="B54" s="76" t="s">
        <v>136</v>
      </c>
      <c r="C54" s="76" t="s">
        <v>137</v>
      </c>
      <c r="D54" s="76">
        <v>2020</v>
      </c>
      <c r="E54" s="76" t="s">
        <v>22</v>
      </c>
      <c r="F54" s="82">
        <v>3360</v>
      </c>
      <c r="G54" s="363"/>
    </row>
    <row r="55" spans="1:7" x14ac:dyDescent="0.25">
      <c r="A55" s="161" t="s">
        <v>138</v>
      </c>
      <c r="B55" s="159"/>
      <c r="C55" s="159"/>
      <c r="D55" s="159"/>
      <c r="E55" s="159"/>
      <c r="F55" s="160">
        <f>SUM(F52:F54)</f>
        <v>3383200</v>
      </c>
      <c r="G55" s="363"/>
    </row>
    <row r="56" spans="1:7" x14ac:dyDescent="0.25">
      <c r="A56" s="145" t="s">
        <v>143</v>
      </c>
      <c r="B56" s="76" t="s">
        <v>61</v>
      </c>
      <c r="C56" s="76" t="s">
        <v>144</v>
      </c>
      <c r="D56" s="76">
        <v>2019</v>
      </c>
      <c r="E56" s="76" t="s">
        <v>22</v>
      </c>
      <c r="F56" s="82">
        <v>320480</v>
      </c>
      <c r="G56" s="363"/>
    </row>
    <row r="57" spans="1:7" x14ac:dyDescent="0.25">
      <c r="A57" s="161" t="s">
        <v>145</v>
      </c>
      <c r="B57" s="159"/>
      <c r="C57" s="159"/>
      <c r="D57" s="159"/>
      <c r="E57" s="159"/>
      <c r="F57" s="160">
        <f>SUM(F56)</f>
        <v>320480</v>
      </c>
      <c r="G57" s="363"/>
    </row>
    <row r="58" spans="1:7" x14ac:dyDescent="0.25">
      <c r="A58" s="145" t="s">
        <v>160</v>
      </c>
      <c r="B58" s="76" t="s">
        <v>62</v>
      </c>
      <c r="C58" s="76" t="s">
        <v>161</v>
      </c>
      <c r="D58" s="76">
        <v>2019</v>
      </c>
      <c r="E58" s="76" t="s">
        <v>22</v>
      </c>
      <c r="F58" s="82">
        <v>185560</v>
      </c>
      <c r="G58" s="363"/>
    </row>
    <row r="59" spans="1:7" x14ac:dyDescent="0.25">
      <c r="A59" s="145" t="s">
        <v>160</v>
      </c>
      <c r="B59" s="76" t="s">
        <v>63</v>
      </c>
      <c r="C59" s="76" t="s">
        <v>162</v>
      </c>
      <c r="D59" s="76">
        <v>2019</v>
      </c>
      <c r="E59" s="76" t="s">
        <v>22</v>
      </c>
      <c r="F59" s="82">
        <v>1124120</v>
      </c>
      <c r="G59" s="363"/>
    </row>
    <row r="60" spans="1:7" x14ac:dyDescent="0.25">
      <c r="A60" s="145" t="s">
        <v>160</v>
      </c>
      <c r="B60" s="76" t="s">
        <v>63</v>
      </c>
      <c r="C60" s="76" t="s">
        <v>163</v>
      </c>
      <c r="D60" s="76">
        <v>2020</v>
      </c>
      <c r="E60" s="76" t="s">
        <v>22</v>
      </c>
      <c r="F60" s="82">
        <v>698820</v>
      </c>
      <c r="G60" s="363"/>
    </row>
    <row r="61" spans="1:7" x14ac:dyDescent="0.25">
      <c r="A61" s="145" t="s">
        <v>160</v>
      </c>
      <c r="B61" s="76" t="s">
        <v>421</v>
      </c>
      <c r="C61" s="76" t="s">
        <v>422</v>
      </c>
      <c r="D61" s="76">
        <v>2020</v>
      </c>
      <c r="E61" s="76" t="s">
        <v>156</v>
      </c>
      <c r="F61" s="82">
        <v>491500</v>
      </c>
      <c r="G61" s="363"/>
    </row>
    <row r="62" spans="1:7" x14ac:dyDescent="0.25">
      <c r="A62" s="158" t="s">
        <v>164</v>
      </c>
      <c r="B62" s="159"/>
      <c r="C62" s="159"/>
      <c r="D62" s="159"/>
      <c r="E62" s="159"/>
      <c r="F62" s="160">
        <f>SUM(F58:F61)</f>
        <v>2500000</v>
      </c>
      <c r="G62" s="363"/>
    </row>
    <row r="63" spans="1:7" x14ac:dyDescent="0.25">
      <c r="A63" s="145" t="s">
        <v>105</v>
      </c>
      <c r="B63" s="76" t="s">
        <v>69</v>
      </c>
      <c r="C63" s="76" t="s">
        <v>108</v>
      </c>
      <c r="D63" s="76">
        <v>2020</v>
      </c>
      <c r="E63" s="76" t="s">
        <v>23</v>
      </c>
      <c r="F63" s="82">
        <v>18760</v>
      </c>
      <c r="G63" s="363"/>
    </row>
    <row r="64" spans="1:7" x14ac:dyDescent="0.25">
      <c r="A64" s="145" t="s">
        <v>105</v>
      </c>
      <c r="B64" s="76" t="s">
        <v>67</v>
      </c>
      <c r="C64" s="76" t="s">
        <v>106</v>
      </c>
      <c r="D64" s="76">
        <v>2020</v>
      </c>
      <c r="E64" s="76" t="s">
        <v>23</v>
      </c>
      <c r="F64" s="82">
        <v>18900</v>
      </c>
      <c r="G64" s="363"/>
    </row>
    <row r="65" spans="1:7" x14ac:dyDescent="0.25">
      <c r="A65" s="145" t="s">
        <v>105</v>
      </c>
      <c r="B65" s="76" t="s">
        <v>70</v>
      </c>
      <c r="C65" s="76" t="s">
        <v>110</v>
      </c>
      <c r="D65" s="76">
        <v>2019</v>
      </c>
      <c r="E65" s="76" t="s">
        <v>22</v>
      </c>
      <c r="F65" s="82">
        <v>307600</v>
      </c>
      <c r="G65" s="363"/>
    </row>
    <row r="66" spans="1:7" x14ac:dyDescent="0.25">
      <c r="A66" s="145" t="s">
        <v>105</v>
      </c>
      <c r="B66" s="76" t="s">
        <v>69</v>
      </c>
      <c r="C66" s="76" t="s">
        <v>109</v>
      </c>
      <c r="D66" s="76">
        <v>2020</v>
      </c>
      <c r="E66" s="76" t="s">
        <v>22</v>
      </c>
      <c r="F66" s="82">
        <v>59080</v>
      </c>
      <c r="G66" s="363"/>
    </row>
    <row r="67" spans="1:7" x14ac:dyDescent="0.25">
      <c r="A67" s="145" t="s">
        <v>105</v>
      </c>
      <c r="B67" s="76" t="s">
        <v>68</v>
      </c>
      <c r="C67" s="76" t="s">
        <v>107</v>
      </c>
      <c r="D67" s="76">
        <v>2020</v>
      </c>
      <c r="E67" s="76" t="s">
        <v>22</v>
      </c>
      <c r="F67" s="82">
        <v>71860</v>
      </c>
      <c r="G67" s="363"/>
    </row>
    <row r="68" spans="1:7" x14ac:dyDescent="0.25">
      <c r="A68" s="158" t="s">
        <v>111</v>
      </c>
      <c r="B68" s="159"/>
      <c r="C68" s="159"/>
      <c r="D68" s="159"/>
      <c r="E68" s="159"/>
      <c r="F68" s="160">
        <f>SUM(F63:F67)</f>
        <v>476200</v>
      </c>
      <c r="G68" s="363"/>
    </row>
    <row r="69" spans="1:7" x14ac:dyDescent="0.25">
      <c r="A69" s="145" t="s">
        <v>91</v>
      </c>
      <c r="B69" s="76" t="s">
        <v>59</v>
      </c>
      <c r="C69" s="76" t="s">
        <v>411</v>
      </c>
      <c r="D69" s="76">
        <v>2020</v>
      </c>
      <c r="E69" s="76" t="s">
        <v>23</v>
      </c>
      <c r="F69" s="82">
        <v>1000000</v>
      </c>
      <c r="G69" s="363"/>
    </row>
    <row r="70" spans="1:7" x14ac:dyDescent="0.25">
      <c r="A70" s="145" t="s">
        <v>91</v>
      </c>
      <c r="B70" s="76" t="s">
        <v>412</v>
      </c>
      <c r="C70" s="76" t="s">
        <v>413</v>
      </c>
      <c r="D70" s="76">
        <v>2020</v>
      </c>
      <c r="E70" s="76" t="s">
        <v>23</v>
      </c>
      <c r="F70" s="82">
        <v>61120</v>
      </c>
      <c r="G70" s="363"/>
    </row>
    <row r="71" spans="1:7" x14ac:dyDescent="0.25">
      <c r="A71" s="145" t="s">
        <v>91</v>
      </c>
      <c r="B71" s="76" t="s">
        <v>59</v>
      </c>
      <c r="C71" s="76" t="s">
        <v>93</v>
      </c>
      <c r="D71" s="76">
        <v>2019</v>
      </c>
      <c r="E71" s="76" t="s">
        <v>22</v>
      </c>
      <c r="F71" s="82">
        <v>46820</v>
      </c>
      <c r="G71" s="363"/>
    </row>
    <row r="72" spans="1:7" x14ac:dyDescent="0.25">
      <c r="A72" s="145" t="s">
        <v>91</v>
      </c>
      <c r="B72" s="76" t="s">
        <v>58</v>
      </c>
      <c r="C72" s="76" t="s">
        <v>92</v>
      </c>
      <c r="D72" s="76">
        <v>2019</v>
      </c>
      <c r="E72" s="76" t="s">
        <v>22</v>
      </c>
      <c r="F72" s="82">
        <v>122140</v>
      </c>
      <c r="G72" s="363"/>
    </row>
    <row r="73" spans="1:7" x14ac:dyDescent="0.25">
      <c r="A73" s="145" t="s">
        <v>91</v>
      </c>
      <c r="B73" s="76" t="s">
        <v>414</v>
      </c>
      <c r="C73" s="76" t="s">
        <v>415</v>
      </c>
      <c r="D73" s="76">
        <v>2020</v>
      </c>
      <c r="E73" s="76" t="s">
        <v>22</v>
      </c>
      <c r="F73" s="82">
        <v>15080</v>
      </c>
      <c r="G73" s="363"/>
    </row>
    <row r="74" spans="1:7" x14ac:dyDescent="0.25">
      <c r="A74" s="145" t="s">
        <v>91</v>
      </c>
      <c r="B74" s="76" t="s">
        <v>416</v>
      </c>
      <c r="C74" s="76" t="s">
        <v>417</v>
      </c>
      <c r="D74" s="76">
        <v>2020</v>
      </c>
      <c r="E74" s="76" t="s">
        <v>22</v>
      </c>
      <c r="F74" s="82">
        <v>6020</v>
      </c>
      <c r="G74" s="363"/>
    </row>
    <row r="75" spans="1:7" x14ac:dyDescent="0.25">
      <c r="A75" s="145" t="s">
        <v>91</v>
      </c>
      <c r="B75" s="76" t="s">
        <v>58</v>
      </c>
      <c r="C75" s="76" t="s">
        <v>418</v>
      </c>
      <c r="D75" s="76">
        <v>2020</v>
      </c>
      <c r="E75" s="76" t="s">
        <v>22</v>
      </c>
      <c r="F75" s="82">
        <v>5340</v>
      </c>
      <c r="G75" s="363"/>
    </row>
    <row r="76" spans="1:7" x14ac:dyDescent="0.25">
      <c r="A76" s="145" t="s">
        <v>91</v>
      </c>
      <c r="B76" s="76" t="s">
        <v>59</v>
      </c>
      <c r="C76" s="76" t="s">
        <v>419</v>
      </c>
      <c r="D76" s="76">
        <v>2020</v>
      </c>
      <c r="E76" s="76" t="s">
        <v>22</v>
      </c>
      <c r="F76" s="82">
        <v>1640000</v>
      </c>
      <c r="G76" s="363"/>
    </row>
    <row r="77" spans="1:7" x14ac:dyDescent="0.25">
      <c r="A77" s="145" t="s">
        <v>91</v>
      </c>
      <c r="B77" s="76" t="s">
        <v>412</v>
      </c>
      <c r="C77" s="76" t="s">
        <v>420</v>
      </c>
      <c r="D77" s="76">
        <v>2020</v>
      </c>
      <c r="E77" s="76" t="s">
        <v>22</v>
      </c>
      <c r="F77" s="82">
        <v>1103907</v>
      </c>
      <c r="G77" s="363"/>
    </row>
    <row r="78" spans="1:7" x14ac:dyDescent="0.25">
      <c r="A78" s="158" t="s">
        <v>246</v>
      </c>
      <c r="B78" s="159"/>
      <c r="C78" s="159"/>
      <c r="D78" s="159"/>
      <c r="E78" s="159"/>
      <c r="F78" s="160">
        <f>SUM(F69:F77)</f>
        <v>4000427</v>
      </c>
      <c r="G78" s="363"/>
    </row>
    <row r="79" spans="1:7" x14ac:dyDescent="0.25">
      <c r="A79" s="258" t="s">
        <v>146</v>
      </c>
      <c r="B79" s="76" t="s">
        <v>45</v>
      </c>
      <c r="C79" s="259" t="s">
        <v>147</v>
      </c>
      <c r="D79" s="74">
        <v>2020</v>
      </c>
      <c r="E79" s="74">
        <v>2112</v>
      </c>
      <c r="F79" s="368">
        <v>24860</v>
      </c>
      <c r="G79" s="363"/>
    </row>
    <row r="80" spans="1:7" x14ac:dyDescent="0.25">
      <c r="A80" s="158" t="s">
        <v>148</v>
      </c>
      <c r="B80" s="159"/>
      <c r="C80" s="159"/>
      <c r="D80" s="159"/>
      <c r="E80" s="159"/>
      <c r="F80" s="160">
        <f>SUM(F79)</f>
        <v>24860</v>
      </c>
      <c r="G80" s="363"/>
    </row>
    <row r="81" spans="1:7" x14ac:dyDescent="0.25">
      <c r="A81" s="258" t="s">
        <v>261</v>
      </c>
      <c r="B81" s="222" t="s">
        <v>279</v>
      </c>
      <c r="C81" s="259" t="s">
        <v>410</v>
      </c>
      <c r="D81" s="223">
        <v>2020</v>
      </c>
      <c r="E81" s="223">
        <v>2142</v>
      </c>
      <c r="F81" s="257">
        <v>2500000</v>
      </c>
      <c r="G81" s="363"/>
    </row>
    <row r="82" spans="1:7" x14ac:dyDescent="0.25">
      <c r="A82" s="158" t="s">
        <v>260</v>
      </c>
      <c r="B82" s="224"/>
      <c r="C82" s="224"/>
      <c r="D82" s="224"/>
      <c r="E82" s="224"/>
      <c r="F82" s="369">
        <f>SUM(F81)</f>
        <v>2500000</v>
      </c>
      <c r="G82" s="364"/>
    </row>
    <row r="83" spans="1:7" ht="15.75" thickBot="1" x14ac:dyDescent="0.3">
      <c r="A83" s="73" t="s">
        <v>2</v>
      </c>
      <c r="B83" s="72"/>
      <c r="C83" s="72"/>
      <c r="D83" s="72"/>
      <c r="E83" s="72"/>
      <c r="F83" s="71">
        <f>F82+F80+F78+F68+F62+F57+F55+F51+F47+F43+F41+F39+F18+F11</f>
        <v>54104106.883509077</v>
      </c>
    </row>
  </sheetData>
  <mergeCells count="2">
    <mergeCell ref="A2:F3"/>
    <mergeCell ref="G5:G82"/>
  </mergeCells>
  <pageMargins left="0.7" right="0.7" top="0.75" bottom="0.75" header="0.3" footer="0.3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G31"/>
  <sheetViews>
    <sheetView topLeftCell="A7" zoomScale="70" zoomScaleNormal="70" workbookViewId="0">
      <selection activeCell="G12" sqref="G12"/>
    </sheetView>
  </sheetViews>
  <sheetFormatPr defaultColWidth="23" defaultRowHeight="21" x14ac:dyDescent="0.35"/>
  <cols>
    <col min="1" max="1" width="50" style="9" customWidth="1"/>
    <col min="2" max="2" width="63.85546875" style="9" customWidth="1"/>
    <col min="3" max="3" width="23" style="9" customWidth="1"/>
    <col min="4" max="16384" width="23" style="9"/>
  </cols>
  <sheetData>
    <row r="1" spans="1:6" x14ac:dyDescent="0.35">
      <c r="A1" s="7"/>
      <c r="B1" s="8" t="s">
        <v>72</v>
      </c>
    </row>
    <row r="2" spans="1:6" ht="61.15" customHeight="1" x14ac:dyDescent="0.35">
      <c r="A2" s="331" t="s">
        <v>468</v>
      </c>
      <c r="B2" s="332"/>
    </row>
    <row r="3" spans="1:6" ht="24" customHeight="1" x14ac:dyDescent="0.35">
      <c r="A3" s="333" t="s">
        <v>7</v>
      </c>
      <c r="B3" s="37" t="s">
        <v>0</v>
      </c>
    </row>
    <row r="4" spans="1:6" ht="26.45" customHeight="1" x14ac:dyDescent="0.35">
      <c r="A4" s="333"/>
      <c r="B4" s="37" t="s">
        <v>35</v>
      </c>
    </row>
    <row r="5" spans="1:6" ht="32.25" customHeight="1" x14ac:dyDescent="0.35">
      <c r="A5" s="38" t="s">
        <v>5</v>
      </c>
      <c r="B5" s="40">
        <v>15000</v>
      </c>
      <c r="C5" s="334" t="s">
        <v>469</v>
      </c>
      <c r="E5" s="10"/>
    </row>
    <row r="6" spans="1:6" ht="32.25" customHeight="1" x14ac:dyDescent="0.35">
      <c r="A6" s="38" t="s">
        <v>6</v>
      </c>
      <c r="B6" s="40">
        <v>15000</v>
      </c>
      <c r="C6" s="335"/>
    </row>
    <row r="7" spans="1:6" ht="32.25" customHeight="1" x14ac:dyDescent="0.35">
      <c r="A7" s="38" t="s">
        <v>3</v>
      </c>
      <c r="B7" s="40">
        <v>7475</v>
      </c>
      <c r="C7" s="335"/>
    </row>
    <row r="8" spans="1:6" ht="32.25" customHeight="1" x14ac:dyDescent="0.35">
      <c r="A8" s="38" t="s">
        <v>4</v>
      </c>
      <c r="B8" s="40">
        <v>5000</v>
      </c>
      <c r="C8" s="335"/>
    </row>
    <row r="9" spans="1:6" ht="32.25" customHeight="1" x14ac:dyDescent="0.35">
      <c r="A9" s="38" t="s">
        <v>12</v>
      </c>
      <c r="B9" s="40">
        <v>5000</v>
      </c>
      <c r="C9" s="335"/>
    </row>
    <row r="10" spans="1:6" ht="32.25" customHeight="1" x14ac:dyDescent="0.35">
      <c r="A10" s="38" t="s">
        <v>11</v>
      </c>
      <c r="B10" s="40">
        <v>500</v>
      </c>
      <c r="C10" s="335"/>
    </row>
    <row r="11" spans="1:6" ht="32.25" customHeight="1" x14ac:dyDescent="0.35">
      <c r="A11" s="38" t="s">
        <v>17</v>
      </c>
      <c r="B11" s="40">
        <v>500</v>
      </c>
      <c r="C11" s="336"/>
    </row>
    <row r="12" spans="1:6" ht="33.6" customHeight="1" x14ac:dyDescent="0.35">
      <c r="A12" s="38" t="s">
        <v>193</v>
      </c>
      <c r="B12" s="40">
        <v>2500</v>
      </c>
      <c r="C12" s="337" t="s">
        <v>74</v>
      </c>
      <c r="F12" s="10"/>
    </row>
    <row r="13" spans="1:6" ht="33.6" customHeight="1" x14ac:dyDescent="0.35">
      <c r="A13" s="38" t="s">
        <v>71</v>
      </c>
      <c r="B13" s="40">
        <v>2500</v>
      </c>
      <c r="C13" s="337"/>
      <c r="F13" s="10"/>
    </row>
    <row r="14" spans="1:6" ht="32.25" customHeight="1" x14ac:dyDescent="0.35">
      <c r="A14" s="38" t="s">
        <v>39</v>
      </c>
      <c r="B14" s="40">
        <v>10000</v>
      </c>
      <c r="C14" s="337"/>
      <c r="F14" s="10"/>
    </row>
    <row r="15" spans="1:6" ht="32.25" customHeight="1" x14ac:dyDescent="0.35">
      <c r="A15" s="38" t="s">
        <v>21</v>
      </c>
      <c r="B15" s="40">
        <v>8935</v>
      </c>
      <c r="C15" s="337"/>
    </row>
    <row r="16" spans="1:6" ht="32.25" customHeight="1" x14ac:dyDescent="0.35">
      <c r="A16" s="38" t="s">
        <v>37</v>
      </c>
      <c r="B16" s="40">
        <v>2000</v>
      </c>
      <c r="C16" s="337"/>
    </row>
    <row r="17" spans="1:7" ht="32.25" customHeight="1" x14ac:dyDescent="0.35">
      <c r="A17" s="38" t="s">
        <v>20</v>
      </c>
      <c r="B17" s="40">
        <v>11599</v>
      </c>
      <c r="C17" s="337"/>
    </row>
    <row r="18" spans="1:7" ht="32.25" customHeight="1" x14ac:dyDescent="0.35">
      <c r="A18" s="39" t="s">
        <v>18</v>
      </c>
      <c r="B18" s="40">
        <v>8000</v>
      </c>
      <c r="C18" s="337"/>
    </row>
    <row r="19" spans="1:7" ht="32.25" customHeight="1" x14ac:dyDescent="0.35">
      <c r="A19" s="38" t="s">
        <v>19</v>
      </c>
      <c r="B19" s="40">
        <v>2500</v>
      </c>
      <c r="C19" s="337"/>
    </row>
    <row r="20" spans="1:7" ht="32.25" customHeight="1" x14ac:dyDescent="0.35">
      <c r="A20" s="38" t="s">
        <v>32</v>
      </c>
      <c r="B20" s="40">
        <v>4201</v>
      </c>
      <c r="C20" s="337"/>
      <c r="E20" s="12"/>
    </row>
    <row r="21" spans="1:7" ht="32.25" customHeight="1" x14ac:dyDescent="0.35">
      <c r="A21" s="38" t="s">
        <v>13</v>
      </c>
      <c r="B21" s="40">
        <v>3500</v>
      </c>
      <c r="C21" s="337"/>
    </row>
    <row r="22" spans="1:7" ht="32.25" customHeight="1" x14ac:dyDescent="0.35">
      <c r="A22" s="38" t="s">
        <v>33</v>
      </c>
      <c r="B22" s="40">
        <v>2180</v>
      </c>
      <c r="C22" s="337"/>
    </row>
    <row r="23" spans="1:7" ht="32.25" customHeight="1" x14ac:dyDescent="0.35">
      <c r="A23" s="38" t="s">
        <v>40</v>
      </c>
      <c r="B23" s="40">
        <v>3553</v>
      </c>
      <c r="C23" s="337"/>
    </row>
    <row r="24" spans="1:7" ht="32.25" customHeight="1" x14ac:dyDescent="0.35">
      <c r="A24" s="38" t="s">
        <v>36</v>
      </c>
      <c r="B24" s="40">
        <v>2113</v>
      </c>
      <c r="C24" s="337"/>
    </row>
    <row r="25" spans="1:7" ht="32.25" customHeight="1" x14ac:dyDescent="0.35">
      <c r="A25" s="38" t="s">
        <v>30</v>
      </c>
      <c r="B25" s="40">
        <v>117</v>
      </c>
      <c r="C25" s="337"/>
    </row>
    <row r="26" spans="1:7" ht="32.25" customHeight="1" x14ac:dyDescent="0.35">
      <c r="A26" s="38" t="s">
        <v>28</v>
      </c>
      <c r="B26" s="40">
        <v>1024</v>
      </c>
      <c r="C26" s="337"/>
    </row>
    <row r="27" spans="1:7" ht="32.25" customHeight="1" x14ac:dyDescent="0.35">
      <c r="A27" s="38" t="s">
        <v>31</v>
      </c>
      <c r="B27" s="40">
        <v>1000</v>
      </c>
      <c r="C27" s="337"/>
    </row>
    <row r="28" spans="1:7" ht="32.25" customHeight="1" x14ac:dyDescent="0.35">
      <c r="A28" s="38" t="s">
        <v>79</v>
      </c>
      <c r="B28" s="40">
        <v>798</v>
      </c>
      <c r="C28" s="337"/>
      <c r="D28" s="10"/>
    </row>
    <row r="29" spans="1:7" ht="32.25" customHeight="1" x14ac:dyDescent="0.35">
      <c r="A29" s="45" t="s">
        <v>9</v>
      </c>
      <c r="B29" s="46">
        <f>SUM(B5:B28)</f>
        <v>114995</v>
      </c>
    </row>
    <row r="30" spans="1:7" x14ac:dyDescent="0.35">
      <c r="A30" s="14"/>
      <c r="B30" s="14"/>
      <c r="C30" s="70"/>
      <c r="D30" s="14"/>
      <c r="E30" s="14"/>
      <c r="F30" s="13"/>
      <c r="G30" s="13"/>
    </row>
    <row r="31" spans="1:7" x14ac:dyDescent="0.35">
      <c r="A31" s="14"/>
      <c r="B31" s="14"/>
      <c r="C31" s="14"/>
      <c r="D31" s="14"/>
      <c r="E31" s="14"/>
    </row>
  </sheetData>
  <sortState ref="A5:B26">
    <sortCondition descending="1" ref="B5:B26"/>
  </sortState>
  <mergeCells count="4">
    <mergeCell ref="A2:B2"/>
    <mergeCell ref="A3:A4"/>
    <mergeCell ref="C5:C11"/>
    <mergeCell ref="C12:C28"/>
  </mergeCells>
  <printOptions horizontalCentered="1" verticalCentered="1"/>
  <pageMargins left="0.31496062992125984" right="0.27559055118110237" top="0" bottom="0" header="0" footer="0"/>
  <pageSetup paperSize="9" scale="71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zoomScale="80" zoomScaleNormal="80" workbookViewId="0">
      <selection activeCell="G4" sqref="G4:G42"/>
    </sheetView>
  </sheetViews>
  <sheetFormatPr defaultColWidth="9.140625" defaultRowHeight="15" x14ac:dyDescent="0.25"/>
  <cols>
    <col min="1" max="1" width="34" style="58" customWidth="1"/>
    <col min="2" max="2" width="48" style="58" customWidth="1"/>
    <col min="3" max="3" width="23.7109375" style="58" customWidth="1"/>
    <col min="4" max="4" width="22.7109375" style="58" customWidth="1"/>
    <col min="5" max="5" width="19.5703125" style="58" customWidth="1"/>
    <col min="6" max="6" width="32.28515625" style="58" customWidth="1"/>
    <col min="7" max="7" width="15" style="58" customWidth="1"/>
    <col min="8" max="8" width="14.28515625" style="58" bestFit="1" customWidth="1"/>
    <col min="9" max="9" width="9.140625" style="58"/>
    <col min="10" max="10" width="16.42578125" style="58" bestFit="1" customWidth="1"/>
    <col min="11" max="16384" width="9.140625" style="58"/>
  </cols>
  <sheetData>
    <row r="1" spans="1:8" ht="20.25" x14ac:dyDescent="0.3">
      <c r="F1" s="8" t="s">
        <v>184</v>
      </c>
    </row>
    <row r="2" spans="1:8" ht="22.5" x14ac:dyDescent="0.3">
      <c r="A2" s="341" t="s">
        <v>470</v>
      </c>
      <c r="B2" s="341"/>
      <c r="C2" s="341"/>
      <c r="D2" s="341"/>
      <c r="E2" s="341"/>
      <c r="F2" s="341"/>
    </row>
    <row r="3" spans="1:8" ht="45" x14ac:dyDescent="0.25">
      <c r="A3" s="103" t="s">
        <v>202</v>
      </c>
      <c r="B3" s="103" t="s">
        <v>203</v>
      </c>
      <c r="C3" s="103" t="s">
        <v>185</v>
      </c>
      <c r="D3" s="103" t="s">
        <v>428</v>
      </c>
      <c r="E3" s="103" t="s">
        <v>205</v>
      </c>
      <c r="F3" s="103" t="s">
        <v>271</v>
      </c>
    </row>
    <row r="4" spans="1:8" s="228" customFormat="1" ht="21" customHeight="1" x14ac:dyDescent="0.25">
      <c r="A4" s="225" t="s">
        <v>91</v>
      </c>
      <c r="B4" s="226" t="s">
        <v>416</v>
      </c>
      <c r="C4" s="226" t="s">
        <v>453</v>
      </c>
      <c r="D4" s="226">
        <v>2019</v>
      </c>
      <c r="E4" s="226" t="s">
        <v>86</v>
      </c>
      <c r="F4" s="227">
        <v>1447000</v>
      </c>
      <c r="G4" s="362" t="s">
        <v>73</v>
      </c>
    </row>
    <row r="5" spans="1:8" s="228" customFormat="1" ht="21" customHeight="1" x14ac:dyDescent="0.25">
      <c r="A5" s="225" t="s">
        <v>91</v>
      </c>
      <c r="B5" s="226" t="s">
        <v>454</v>
      </c>
      <c r="C5" s="226" t="s">
        <v>455</v>
      </c>
      <c r="D5" s="226">
        <v>2019</v>
      </c>
      <c r="E5" s="226" t="s">
        <v>86</v>
      </c>
      <c r="F5" s="227">
        <v>1111780</v>
      </c>
      <c r="G5" s="363"/>
    </row>
    <row r="6" spans="1:8" s="228" customFormat="1" ht="21" customHeight="1" x14ac:dyDescent="0.25">
      <c r="A6" s="225" t="s">
        <v>91</v>
      </c>
      <c r="B6" s="226" t="s">
        <v>456</v>
      </c>
      <c r="C6" s="226" t="s">
        <v>457</v>
      </c>
      <c r="D6" s="226">
        <v>2019</v>
      </c>
      <c r="E6" s="226" t="s">
        <v>451</v>
      </c>
      <c r="F6" s="227">
        <v>726080</v>
      </c>
      <c r="G6" s="363"/>
    </row>
    <row r="7" spans="1:8" s="228" customFormat="1" ht="21" customHeight="1" x14ac:dyDescent="0.25">
      <c r="A7" s="229" t="s">
        <v>246</v>
      </c>
      <c r="B7" s="230"/>
      <c r="C7" s="230"/>
      <c r="D7" s="230"/>
      <c r="E7" s="230"/>
      <c r="F7" s="231">
        <f>SUM(F4:F6)</f>
        <v>3284860</v>
      </c>
      <c r="G7" s="363"/>
    </row>
    <row r="8" spans="1:8" s="228" customFormat="1" ht="21" customHeight="1" x14ac:dyDescent="0.25">
      <c r="A8" s="225" t="s">
        <v>452</v>
      </c>
      <c r="B8" s="232" t="s">
        <v>210</v>
      </c>
      <c r="C8" s="232" t="s">
        <v>170</v>
      </c>
      <c r="D8" s="232">
        <v>2019</v>
      </c>
      <c r="E8" s="232" t="s">
        <v>86</v>
      </c>
      <c r="F8" s="227">
        <v>601200</v>
      </c>
      <c r="G8" s="363"/>
      <c r="H8" s="140"/>
    </row>
    <row r="9" spans="1:8" s="228" customFormat="1" ht="21" customHeight="1" x14ac:dyDescent="0.25">
      <c r="A9" s="225" t="s">
        <v>452</v>
      </c>
      <c r="B9" s="232" t="s">
        <v>272</v>
      </c>
      <c r="C9" s="232" t="s">
        <v>168</v>
      </c>
      <c r="D9" s="232">
        <v>2020</v>
      </c>
      <c r="E9" s="232" t="s">
        <v>86</v>
      </c>
      <c r="F9" s="227">
        <v>1002683</v>
      </c>
      <c r="G9" s="363"/>
      <c r="H9" s="140"/>
    </row>
    <row r="10" spans="1:8" s="228" customFormat="1" ht="21" customHeight="1" x14ac:dyDescent="0.25">
      <c r="A10" s="225" t="s">
        <v>452</v>
      </c>
      <c r="B10" s="232" t="s">
        <v>273</v>
      </c>
      <c r="C10" s="232" t="s">
        <v>167</v>
      </c>
      <c r="D10" s="232">
        <v>2020</v>
      </c>
      <c r="E10" s="232" t="s">
        <v>86</v>
      </c>
      <c r="F10" s="227">
        <v>831105</v>
      </c>
      <c r="G10" s="363"/>
      <c r="H10" s="140"/>
    </row>
    <row r="11" spans="1:8" s="228" customFormat="1" ht="21" customHeight="1" x14ac:dyDescent="0.25">
      <c r="A11" s="225" t="s">
        <v>452</v>
      </c>
      <c r="B11" s="232" t="s">
        <v>274</v>
      </c>
      <c r="C11" s="232" t="s">
        <v>169</v>
      </c>
      <c r="D11" s="232">
        <v>2020</v>
      </c>
      <c r="E11" s="232" t="s">
        <v>86</v>
      </c>
      <c r="F11" s="227">
        <v>1619063</v>
      </c>
      <c r="G11" s="363"/>
      <c r="H11" s="140"/>
    </row>
    <row r="12" spans="1:8" s="228" customFormat="1" ht="21" customHeight="1" x14ac:dyDescent="0.25">
      <c r="A12" s="225" t="s">
        <v>452</v>
      </c>
      <c r="B12" s="232" t="s">
        <v>207</v>
      </c>
      <c r="C12" s="232" t="s">
        <v>165</v>
      </c>
      <c r="D12" s="232">
        <v>2020</v>
      </c>
      <c r="E12" s="232" t="s">
        <v>86</v>
      </c>
      <c r="F12" s="227">
        <v>355645</v>
      </c>
      <c r="G12" s="363"/>
      <c r="H12" s="140"/>
    </row>
    <row r="13" spans="1:8" s="228" customFormat="1" ht="21" customHeight="1" x14ac:dyDescent="0.25">
      <c r="A13" s="225" t="s">
        <v>452</v>
      </c>
      <c r="B13" s="232" t="s">
        <v>275</v>
      </c>
      <c r="C13" s="232" t="s">
        <v>166</v>
      </c>
      <c r="D13" s="232">
        <v>2020</v>
      </c>
      <c r="E13" s="232" t="s">
        <v>86</v>
      </c>
      <c r="F13" s="227">
        <v>590502</v>
      </c>
      <c r="G13" s="363"/>
      <c r="H13" s="140"/>
    </row>
    <row r="14" spans="1:8" s="228" customFormat="1" ht="21" customHeight="1" x14ac:dyDescent="0.25">
      <c r="A14" s="229" t="s">
        <v>171</v>
      </c>
      <c r="B14" s="342"/>
      <c r="C14" s="343"/>
      <c r="D14" s="233"/>
      <c r="E14" s="234"/>
      <c r="F14" s="235">
        <f>SUM(F8:F13)</f>
        <v>5000198</v>
      </c>
      <c r="G14" s="363"/>
      <c r="H14" s="255"/>
    </row>
    <row r="15" spans="1:8" s="228" customFormat="1" ht="21" customHeight="1" x14ac:dyDescent="0.25">
      <c r="A15" s="236" t="s">
        <v>94</v>
      </c>
      <c r="B15" s="232" t="s">
        <v>276</v>
      </c>
      <c r="C15" s="232" t="s">
        <v>176</v>
      </c>
      <c r="D15" s="232">
        <v>2019</v>
      </c>
      <c r="E15" s="232" t="s">
        <v>86</v>
      </c>
      <c r="F15" s="227">
        <v>250000</v>
      </c>
      <c r="G15" s="363"/>
    </row>
    <row r="16" spans="1:8" s="228" customFormat="1" ht="21" customHeight="1" x14ac:dyDescent="0.25">
      <c r="A16" s="236" t="s">
        <v>94</v>
      </c>
      <c r="B16" s="232" t="s">
        <v>277</v>
      </c>
      <c r="C16" s="232" t="s">
        <v>174</v>
      </c>
      <c r="D16" s="232">
        <v>2019</v>
      </c>
      <c r="E16" s="232" t="s">
        <v>86</v>
      </c>
      <c r="F16" s="227">
        <v>2564300</v>
      </c>
      <c r="G16" s="363"/>
    </row>
    <row r="17" spans="1:7" s="228" customFormat="1" ht="21" customHeight="1" x14ac:dyDescent="0.25">
      <c r="A17" s="236" t="s">
        <v>94</v>
      </c>
      <c r="B17" s="232" t="s">
        <v>278</v>
      </c>
      <c r="C17" s="232" t="s">
        <v>172</v>
      </c>
      <c r="D17" s="232">
        <v>2020</v>
      </c>
      <c r="E17" s="232" t="s">
        <v>86</v>
      </c>
      <c r="F17" s="227">
        <v>1932920</v>
      </c>
      <c r="G17" s="363"/>
    </row>
    <row r="18" spans="1:7" s="228" customFormat="1" ht="21" customHeight="1" x14ac:dyDescent="0.25">
      <c r="A18" s="236" t="s">
        <v>94</v>
      </c>
      <c r="B18" s="232" t="s">
        <v>186</v>
      </c>
      <c r="C18" s="232" t="s">
        <v>173</v>
      </c>
      <c r="D18" s="232">
        <v>2020</v>
      </c>
      <c r="E18" s="232" t="s">
        <v>86</v>
      </c>
      <c r="F18" s="227">
        <v>158720</v>
      </c>
      <c r="G18" s="363"/>
    </row>
    <row r="19" spans="1:7" s="228" customFormat="1" ht="21" customHeight="1" x14ac:dyDescent="0.25">
      <c r="A19" s="225" t="s">
        <v>94</v>
      </c>
      <c r="B19" s="232" t="s">
        <v>277</v>
      </c>
      <c r="C19" s="232" t="s">
        <v>175</v>
      </c>
      <c r="D19" s="232">
        <v>2020</v>
      </c>
      <c r="E19" s="232" t="s">
        <v>86</v>
      </c>
      <c r="F19" s="227">
        <v>94060</v>
      </c>
      <c r="G19" s="363"/>
    </row>
    <row r="20" spans="1:7" s="228" customFormat="1" ht="21" customHeight="1" x14ac:dyDescent="0.25">
      <c r="A20" s="229" t="s">
        <v>96</v>
      </c>
      <c r="B20" s="344"/>
      <c r="C20" s="345"/>
      <c r="D20" s="237"/>
      <c r="E20" s="238"/>
      <c r="F20" s="239">
        <f>SUM(F15:F19)</f>
        <v>5000000</v>
      </c>
      <c r="G20" s="363"/>
    </row>
    <row r="21" spans="1:7" s="228" customFormat="1" ht="21" customHeight="1" x14ac:dyDescent="0.25">
      <c r="A21" s="240" t="s">
        <v>101</v>
      </c>
      <c r="B21" s="241" t="s">
        <v>458</v>
      </c>
      <c r="C21" s="241" t="s">
        <v>459</v>
      </c>
      <c r="D21" s="241">
        <v>2019</v>
      </c>
      <c r="E21" s="241" t="s">
        <v>86</v>
      </c>
      <c r="F21" s="242">
        <v>52000</v>
      </c>
      <c r="G21" s="363"/>
    </row>
    <row r="22" spans="1:7" s="228" customFormat="1" ht="21" customHeight="1" x14ac:dyDescent="0.25">
      <c r="A22" s="240" t="s">
        <v>101</v>
      </c>
      <c r="B22" s="241" t="s">
        <v>458</v>
      </c>
      <c r="C22" s="241" t="s">
        <v>460</v>
      </c>
      <c r="D22" s="241">
        <v>2020</v>
      </c>
      <c r="E22" s="241" t="s">
        <v>86</v>
      </c>
      <c r="F22" s="242">
        <v>18600</v>
      </c>
      <c r="G22" s="363"/>
    </row>
    <row r="23" spans="1:7" s="228" customFormat="1" ht="21" customHeight="1" x14ac:dyDescent="0.25">
      <c r="A23" s="240" t="s">
        <v>101</v>
      </c>
      <c r="B23" s="241" t="s">
        <v>199</v>
      </c>
      <c r="C23" s="241" t="s">
        <v>461</v>
      </c>
      <c r="D23" s="241">
        <v>2020</v>
      </c>
      <c r="E23" s="241" t="s">
        <v>86</v>
      </c>
      <c r="F23" s="242">
        <v>13750</v>
      </c>
      <c r="G23" s="363"/>
    </row>
    <row r="24" spans="1:7" s="228" customFormat="1" ht="21" customHeight="1" x14ac:dyDescent="0.25">
      <c r="A24" s="229" t="s">
        <v>258</v>
      </c>
      <c r="B24" s="229"/>
      <c r="C24" s="229"/>
      <c r="D24" s="229"/>
      <c r="E24" s="229"/>
      <c r="F24" s="254">
        <f>SUM(F21:F23)</f>
        <v>84350</v>
      </c>
      <c r="G24" s="363"/>
    </row>
    <row r="25" spans="1:7" s="228" customFormat="1" ht="21" customHeight="1" x14ac:dyDescent="0.25">
      <c r="A25" s="243" t="s">
        <v>112</v>
      </c>
      <c r="B25" s="244" t="s">
        <v>429</v>
      </c>
      <c r="C25" s="244" t="s">
        <v>430</v>
      </c>
      <c r="D25" s="244">
        <v>2019</v>
      </c>
      <c r="E25" s="244" t="s">
        <v>86</v>
      </c>
      <c r="F25" s="242">
        <v>102140</v>
      </c>
      <c r="G25" s="363"/>
    </row>
    <row r="26" spans="1:7" s="228" customFormat="1" ht="21" customHeight="1" x14ac:dyDescent="0.25">
      <c r="A26" s="243" t="s">
        <v>112</v>
      </c>
      <c r="B26" s="244" t="s">
        <v>407</v>
      </c>
      <c r="C26" s="244" t="s">
        <v>431</v>
      </c>
      <c r="D26" s="244">
        <v>2019</v>
      </c>
      <c r="E26" s="244" t="s">
        <v>86</v>
      </c>
      <c r="F26" s="242">
        <v>709000</v>
      </c>
      <c r="G26" s="363"/>
    </row>
    <row r="27" spans="1:7" s="228" customFormat="1" ht="21" customHeight="1" x14ac:dyDescent="0.25">
      <c r="A27" s="243" t="s">
        <v>112</v>
      </c>
      <c r="B27" s="244" t="s">
        <v>432</v>
      </c>
      <c r="C27" s="244" t="s">
        <v>433</v>
      </c>
      <c r="D27" s="244">
        <v>2019</v>
      </c>
      <c r="E27" s="244" t="s">
        <v>86</v>
      </c>
      <c r="F27" s="242">
        <v>226040</v>
      </c>
      <c r="G27" s="363"/>
    </row>
    <row r="28" spans="1:7" s="228" customFormat="1" ht="21" customHeight="1" x14ac:dyDescent="0.25">
      <c r="A28" s="243" t="s">
        <v>112</v>
      </c>
      <c r="B28" s="244" t="s">
        <v>434</v>
      </c>
      <c r="C28" s="244" t="s">
        <v>435</v>
      </c>
      <c r="D28" s="244">
        <v>2019</v>
      </c>
      <c r="E28" s="244" t="s">
        <v>86</v>
      </c>
      <c r="F28" s="242">
        <v>194600</v>
      </c>
      <c r="G28" s="363"/>
    </row>
    <row r="29" spans="1:7" s="228" customFormat="1" ht="21" customHeight="1" x14ac:dyDescent="0.25">
      <c r="A29" s="243" t="s">
        <v>112</v>
      </c>
      <c r="B29" s="244" t="s">
        <v>436</v>
      </c>
      <c r="C29" s="244" t="s">
        <v>437</v>
      </c>
      <c r="D29" s="244">
        <v>2019</v>
      </c>
      <c r="E29" s="244" t="s">
        <v>86</v>
      </c>
      <c r="F29" s="242">
        <v>1036047</v>
      </c>
      <c r="G29" s="363"/>
    </row>
    <row r="30" spans="1:7" s="228" customFormat="1" ht="21" customHeight="1" x14ac:dyDescent="0.25">
      <c r="A30" s="243" t="s">
        <v>112</v>
      </c>
      <c r="B30" s="244" t="s">
        <v>438</v>
      </c>
      <c r="C30" s="244" t="s">
        <v>439</v>
      </c>
      <c r="D30" s="244">
        <v>2019</v>
      </c>
      <c r="E30" s="244" t="s">
        <v>86</v>
      </c>
      <c r="F30" s="242">
        <v>16280</v>
      </c>
      <c r="G30" s="363"/>
    </row>
    <row r="31" spans="1:7" s="228" customFormat="1" ht="21" customHeight="1" x14ac:dyDescent="0.25">
      <c r="A31" s="243" t="s">
        <v>112</v>
      </c>
      <c r="B31" s="244" t="s">
        <v>440</v>
      </c>
      <c r="C31" s="244" t="s">
        <v>441</v>
      </c>
      <c r="D31" s="244">
        <v>2019</v>
      </c>
      <c r="E31" s="244" t="s">
        <v>86</v>
      </c>
      <c r="F31" s="242">
        <v>298320</v>
      </c>
      <c r="G31" s="363"/>
    </row>
    <row r="32" spans="1:7" s="228" customFormat="1" ht="21" customHeight="1" x14ac:dyDescent="0.25">
      <c r="A32" s="243" t="s">
        <v>112</v>
      </c>
      <c r="B32" s="244" t="s">
        <v>133</v>
      </c>
      <c r="C32" s="244" t="s">
        <v>442</v>
      </c>
      <c r="D32" s="244">
        <v>2019</v>
      </c>
      <c r="E32" s="244" t="s">
        <v>86</v>
      </c>
      <c r="F32" s="242">
        <v>407500</v>
      </c>
      <c r="G32" s="363"/>
    </row>
    <row r="33" spans="1:7" s="228" customFormat="1" ht="21" customHeight="1" x14ac:dyDescent="0.25">
      <c r="A33" s="243" t="s">
        <v>112</v>
      </c>
      <c r="B33" s="244" t="s">
        <v>429</v>
      </c>
      <c r="C33" s="244" t="s">
        <v>443</v>
      </c>
      <c r="D33" s="244">
        <v>2019</v>
      </c>
      <c r="E33" s="244" t="s">
        <v>451</v>
      </c>
      <c r="F33" s="242">
        <v>367000</v>
      </c>
      <c r="G33" s="363"/>
    </row>
    <row r="34" spans="1:7" s="228" customFormat="1" ht="21" customHeight="1" x14ac:dyDescent="0.25">
      <c r="A34" s="243" t="s">
        <v>112</v>
      </c>
      <c r="B34" s="244" t="s">
        <v>52</v>
      </c>
      <c r="C34" s="244" t="s">
        <v>444</v>
      </c>
      <c r="D34" s="244">
        <v>2019</v>
      </c>
      <c r="E34" s="244" t="s">
        <v>451</v>
      </c>
      <c r="F34" s="242">
        <v>26000</v>
      </c>
      <c r="G34" s="363"/>
    </row>
    <row r="35" spans="1:7" s="228" customFormat="1" ht="21" customHeight="1" x14ac:dyDescent="0.25">
      <c r="A35" s="243" t="s">
        <v>112</v>
      </c>
      <c r="B35" s="244" t="s">
        <v>48</v>
      </c>
      <c r="C35" s="244" t="s">
        <v>445</v>
      </c>
      <c r="D35" s="244">
        <v>2019</v>
      </c>
      <c r="E35" s="244" t="s">
        <v>451</v>
      </c>
      <c r="F35" s="242">
        <v>11560</v>
      </c>
      <c r="G35" s="363"/>
    </row>
    <row r="36" spans="1:7" s="228" customFormat="1" ht="21" customHeight="1" x14ac:dyDescent="0.25">
      <c r="A36" s="243" t="s">
        <v>112</v>
      </c>
      <c r="B36" s="244" t="s">
        <v>116</v>
      </c>
      <c r="C36" s="244" t="s">
        <v>446</v>
      </c>
      <c r="D36" s="244">
        <v>2019</v>
      </c>
      <c r="E36" s="244" t="s">
        <v>451</v>
      </c>
      <c r="F36" s="242">
        <v>479300</v>
      </c>
      <c r="G36" s="363"/>
    </row>
    <row r="37" spans="1:7" s="228" customFormat="1" ht="21" customHeight="1" x14ac:dyDescent="0.25">
      <c r="A37" s="243" t="s">
        <v>112</v>
      </c>
      <c r="B37" s="244" t="s">
        <v>434</v>
      </c>
      <c r="C37" s="244" t="s">
        <v>447</v>
      </c>
      <c r="D37" s="244">
        <v>2019</v>
      </c>
      <c r="E37" s="244" t="s">
        <v>451</v>
      </c>
      <c r="F37" s="242">
        <v>363420</v>
      </c>
      <c r="G37" s="363"/>
    </row>
    <row r="38" spans="1:7" s="228" customFormat="1" ht="21" customHeight="1" x14ac:dyDescent="0.25">
      <c r="A38" s="243" t="s">
        <v>112</v>
      </c>
      <c r="B38" s="244" t="s">
        <v>47</v>
      </c>
      <c r="C38" s="244" t="s">
        <v>448</v>
      </c>
      <c r="D38" s="244">
        <v>2019</v>
      </c>
      <c r="E38" s="244" t="s">
        <v>451</v>
      </c>
      <c r="F38" s="242">
        <v>83160</v>
      </c>
      <c r="G38" s="363"/>
    </row>
    <row r="39" spans="1:7" s="228" customFormat="1" ht="21" customHeight="1" x14ac:dyDescent="0.25">
      <c r="A39" s="243" t="s">
        <v>112</v>
      </c>
      <c r="B39" s="244" t="s">
        <v>449</v>
      </c>
      <c r="C39" s="244" t="s">
        <v>450</v>
      </c>
      <c r="D39" s="244">
        <v>2019</v>
      </c>
      <c r="E39" s="244" t="s">
        <v>451</v>
      </c>
      <c r="F39" s="242">
        <v>680260</v>
      </c>
      <c r="G39" s="363"/>
    </row>
    <row r="40" spans="1:7" s="228" customFormat="1" ht="21" customHeight="1" x14ac:dyDescent="0.25">
      <c r="A40" s="245" t="s">
        <v>135</v>
      </c>
      <c r="B40" s="246"/>
      <c r="C40" s="247"/>
      <c r="D40" s="247"/>
      <c r="E40" s="248"/>
      <c r="F40" s="249">
        <f>SUM(F25:F39)</f>
        <v>5000627</v>
      </c>
      <c r="G40" s="363"/>
    </row>
    <row r="41" spans="1:7" s="228" customFormat="1" ht="21" customHeight="1" x14ac:dyDescent="0.25">
      <c r="A41" s="243" t="s">
        <v>261</v>
      </c>
      <c r="B41" s="244" t="s">
        <v>279</v>
      </c>
      <c r="C41" s="244" t="s">
        <v>280</v>
      </c>
      <c r="D41" s="263">
        <v>2019</v>
      </c>
      <c r="E41" s="244" t="s">
        <v>86</v>
      </c>
      <c r="F41" s="242">
        <v>534760</v>
      </c>
      <c r="G41" s="363"/>
    </row>
    <row r="42" spans="1:7" s="228" customFormat="1" ht="21" customHeight="1" x14ac:dyDescent="0.25">
      <c r="A42" s="245" t="s">
        <v>260</v>
      </c>
      <c r="B42" s="246"/>
      <c r="C42" s="247"/>
      <c r="D42" s="247"/>
      <c r="E42" s="248"/>
      <c r="F42" s="249">
        <f>SUM(F41)</f>
        <v>534760</v>
      </c>
      <c r="G42" s="364"/>
    </row>
    <row r="43" spans="1:7" s="228" customFormat="1" ht="21" customHeight="1" x14ac:dyDescent="0.25">
      <c r="A43" s="338" t="s">
        <v>2</v>
      </c>
      <c r="B43" s="339"/>
      <c r="C43" s="340"/>
      <c r="D43" s="250"/>
      <c r="E43" s="251"/>
      <c r="F43" s="252">
        <f>SUM(F42,F40,F24,F20,F14,F7)</f>
        <v>18904795</v>
      </c>
    </row>
  </sheetData>
  <mergeCells count="5">
    <mergeCell ref="A43:C43"/>
    <mergeCell ref="A2:F2"/>
    <mergeCell ref="B14:C14"/>
    <mergeCell ref="B20:C20"/>
    <mergeCell ref="G4:G42"/>
  </mergeCells>
  <pageMargins left="0.7" right="0.7" top="0.75" bottom="0.75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14"/>
  <sheetViews>
    <sheetView zoomScale="70" zoomScaleNormal="70" workbookViewId="0">
      <selection activeCell="E5" sqref="E5:E10"/>
    </sheetView>
  </sheetViews>
  <sheetFormatPr defaultColWidth="23" defaultRowHeight="21" x14ac:dyDescent="0.35"/>
  <cols>
    <col min="1" max="1" width="46.28515625" style="9" customWidth="1"/>
    <col min="2" max="2" width="42.140625" style="9" customWidth="1"/>
    <col min="3" max="3" width="37.5703125" style="9" customWidth="1"/>
    <col min="4" max="4" width="46.7109375" style="9" customWidth="1"/>
    <col min="5" max="5" width="37.42578125" style="9" customWidth="1"/>
    <col min="6" max="16384" width="23" style="9"/>
  </cols>
  <sheetData>
    <row r="1" spans="1:9" ht="21.75" thickBot="1" x14ac:dyDescent="0.4">
      <c r="A1" s="7"/>
      <c r="B1" s="7"/>
      <c r="C1" s="7"/>
      <c r="D1" s="8" t="s">
        <v>281</v>
      </c>
    </row>
    <row r="2" spans="1:9" ht="51.75" customHeight="1" thickBot="1" x14ac:dyDescent="0.4">
      <c r="A2" s="346" t="s">
        <v>471</v>
      </c>
      <c r="B2" s="347"/>
      <c r="C2" s="347"/>
      <c r="D2" s="348"/>
    </row>
    <row r="3" spans="1:9" ht="24" customHeight="1" thickBot="1" x14ac:dyDescent="0.4">
      <c r="A3" s="349" t="s">
        <v>7</v>
      </c>
      <c r="B3" s="351" t="s">
        <v>0</v>
      </c>
      <c r="C3" s="352"/>
      <c r="D3" s="353" t="s">
        <v>1</v>
      </c>
    </row>
    <row r="4" spans="1:9" ht="26.45" customHeight="1" thickBot="1" x14ac:dyDescent="0.4">
      <c r="A4" s="350"/>
      <c r="B4" s="31" t="s">
        <v>86</v>
      </c>
      <c r="C4" s="32" t="s">
        <v>38</v>
      </c>
      <c r="D4" s="354"/>
    </row>
    <row r="5" spans="1:9" ht="41.45" customHeight="1" x14ac:dyDescent="0.35">
      <c r="A5" s="25" t="s">
        <v>12</v>
      </c>
      <c r="B5" s="33"/>
      <c r="C5" s="34">
        <v>40000</v>
      </c>
      <c r="D5" s="51">
        <f>SUM(B5:C5)</f>
        <v>40000</v>
      </c>
      <c r="E5" s="355" t="s">
        <v>73</v>
      </c>
    </row>
    <row r="6" spans="1:9" ht="41.45" customHeight="1" x14ac:dyDescent="0.35">
      <c r="A6" s="26" t="s">
        <v>5</v>
      </c>
      <c r="B6" s="30"/>
      <c r="C6" s="29">
        <v>25000</v>
      </c>
      <c r="D6" s="52">
        <f t="shared" ref="D6:D11" si="0">SUM(B6:C6)</f>
        <v>25000</v>
      </c>
      <c r="E6" s="356"/>
    </row>
    <row r="7" spans="1:9" ht="41.45" customHeight="1" x14ac:dyDescent="0.35">
      <c r="A7" s="27" t="s">
        <v>6</v>
      </c>
      <c r="B7" s="28"/>
      <c r="C7" s="29">
        <v>35000</v>
      </c>
      <c r="D7" s="52">
        <f t="shared" si="0"/>
        <v>35000</v>
      </c>
      <c r="E7" s="356"/>
    </row>
    <row r="8" spans="1:9" ht="41.45" customHeight="1" x14ac:dyDescent="0.35">
      <c r="A8" s="27" t="s">
        <v>8</v>
      </c>
      <c r="B8" s="28"/>
      <c r="C8" s="29">
        <v>22500</v>
      </c>
      <c r="D8" s="52">
        <f t="shared" si="0"/>
        <v>22500</v>
      </c>
      <c r="E8" s="356"/>
    </row>
    <row r="9" spans="1:9" ht="41.45" customHeight="1" x14ac:dyDescent="0.35">
      <c r="A9" s="26" t="s">
        <v>4</v>
      </c>
      <c r="B9" s="28"/>
      <c r="C9" s="29">
        <v>10000</v>
      </c>
      <c r="D9" s="52">
        <f t="shared" si="0"/>
        <v>10000</v>
      </c>
      <c r="E9" s="356"/>
    </row>
    <row r="10" spans="1:9" ht="41.45" customHeight="1" thickBot="1" x14ac:dyDescent="0.4">
      <c r="A10" s="26" t="s">
        <v>3</v>
      </c>
      <c r="B10" s="28"/>
      <c r="C10" s="29">
        <v>10000</v>
      </c>
      <c r="D10" s="52">
        <f t="shared" si="0"/>
        <v>10000</v>
      </c>
      <c r="E10" s="357"/>
    </row>
    <row r="11" spans="1:9" ht="48.75" customHeight="1" thickBot="1" x14ac:dyDescent="0.4">
      <c r="A11" s="35" t="s">
        <v>85</v>
      </c>
      <c r="B11" s="36">
        <v>68</v>
      </c>
      <c r="C11" s="36"/>
      <c r="D11" s="53">
        <f t="shared" si="0"/>
        <v>68</v>
      </c>
      <c r="E11" s="280" t="s">
        <v>74</v>
      </c>
    </row>
    <row r="12" spans="1:9" ht="32.25" customHeight="1" thickBot="1" x14ac:dyDescent="0.4">
      <c r="A12" s="47" t="s">
        <v>2</v>
      </c>
      <c r="B12" s="48">
        <f>SUM(B5:B11)</f>
        <v>68</v>
      </c>
      <c r="C12" s="49">
        <f>SUM(C5:C11)</f>
        <v>142500</v>
      </c>
      <c r="D12" s="50">
        <f>SUM(D5:D11)</f>
        <v>142568</v>
      </c>
      <c r="E12" s="11"/>
      <c r="F12" s="11"/>
      <c r="G12" s="11"/>
      <c r="H12" s="11"/>
    </row>
    <row r="13" spans="1:9" x14ac:dyDescent="0.35">
      <c r="A13" s="13"/>
      <c r="B13" s="13"/>
      <c r="C13" s="13"/>
      <c r="D13" s="13"/>
      <c r="E13" s="253"/>
      <c r="F13" s="13"/>
      <c r="G13" s="13"/>
      <c r="H13" s="13"/>
      <c r="I13" s="2"/>
    </row>
    <row r="14" spans="1:9" x14ac:dyDescent="0.35">
      <c r="D14" s="10"/>
    </row>
  </sheetData>
  <sortState ref="A5:D11">
    <sortCondition descending="1" ref="D5:D11"/>
  </sortState>
  <mergeCells count="5">
    <mergeCell ref="A2:D2"/>
    <mergeCell ref="A3:A4"/>
    <mergeCell ref="B3:C3"/>
    <mergeCell ref="D3:D4"/>
    <mergeCell ref="E5:E10"/>
  </mergeCells>
  <printOptions horizontalCentered="1" verticalCentered="1"/>
  <pageMargins left="0.27559055118110237" right="0.27559055118110237" top="0" bottom="0" header="0" footer="0"/>
  <pageSetup paperSize="9" scale="69" orientation="landscape" horizontalDpi="360" verticalDpi="360" r:id="rId1"/>
  <rowBreaks count="1" manualBreakCount="1">
    <brk id="13" max="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topLeftCell="B1" zoomScale="40" zoomScaleNormal="40" zoomScaleSheetLayoutView="30" workbookViewId="0">
      <selection activeCell="J36" sqref="J36"/>
    </sheetView>
  </sheetViews>
  <sheetFormatPr defaultColWidth="9.140625" defaultRowHeight="26.25" x14ac:dyDescent="0.25"/>
  <cols>
    <col min="1" max="1" width="44.42578125" style="104" customWidth="1"/>
    <col min="2" max="2" width="46.5703125" style="104" customWidth="1"/>
    <col min="3" max="3" width="40.5703125" style="104" customWidth="1"/>
    <col min="4" max="4" width="46" style="104" customWidth="1"/>
    <col min="5" max="5" width="33.5703125" style="104" customWidth="1"/>
    <col min="6" max="6" width="32.5703125" style="104" customWidth="1"/>
    <col min="7" max="7" width="29.85546875" style="104" customWidth="1"/>
    <col min="8" max="8" width="32" style="104" customWidth="1"/>
    <col min="9" max="9" width="36.85546875" style="104" customWidth="1"/>
    <col min="10" max="10" width="34.85546875" style="104" customWidth="1"/>
    <col min="11" max="11" width="33.140625" style="104" customWidth="1"/>
    <col min="12" max="12" width="31" style="104" customWidth="1"/>
    <col min="13" max="13" width="38.5703125" style="104" customWidth="1"/>
    <col min="14" max="14" width="34.85546875" style="104" customWidth="1"/>
    <col min="15" max="16384" width="9.140625" style="104"/>
  </cols>
  <sheetData>
    <row r="1" spans="1:14" x14ac:dyDescent="0.3">
      <c r="N1" s="8" t="s">
        <v>305</v>
      </c>
    </row>
    <row r="2" spans="1:14" x14ac:dyDescent="0.25">
      <c r="A2" s="359" t="s">
        <v>476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1:14" ht="76.5" x14ac:dyDescent="0.25">
      <c r="A3" s="105" t="s">
        <v>282</v>
      </c>
      <c r="B3" s="106" t="s">
        <v>283</v>
      </c>
      <c r="C3" s="106" t="s">
        <v>477</v>
      </c>
      <c r="D3" s="106" t="s">
        <v>478</v>
      </c>
      <c r="E3" s="106" t="s">
        <v>284</v>
      </c>
      <c r="F3" s="106" t="s">
        <v>479</v>
      </c>
      <c r="G3" s="106" t="s">
        <v>480</v>
      </c>
      <c r="H3" s="106" t="s">
        <v>285</v>
      </c>
      <c r="I3" s="106" t="s">
        <v>286</v>
      </c>
      <c r="J3" s="106" t="s">
        <v>481</v>
      </c>
      <c r="K3" s="106" t="s">
        <v>482</v>
      </c>
      <c r="L3" s="106" t="s">
        <v>483</v>
      </c>
      <c r="M3" s="106" t="s">
        <v>287</v>
      </c>
      <c r="N3" s="256" t="s">
        <v>288</v>
      </c>
    </row>
    <row r="4" spans="1:14" x14ac:dyDescent="0.25">
      <c r="A4" s="107" t="s">
        <v>11</v>
      </c>
      <c r="B4" s="264">
        <v>2289</v>
      </c>
      <c r="C4" s="264"/>
      <c r="D4" s="108">
        <v>51</v>
      </c>
      <c r="E4" s="264">
        <v>3026</v>
      </c>
      <c r="F4" s="108">
        <v>80</v>
      </c>
      <c r="G4" s="108">
        <v>70</v>
      </c>
      <c r="H4" s="108">
        <v>1484</v>
      </c>
      <c r="I4" s="265"/>
      <c r="J4" s="265">
        <v>210</v>
      </c>
      <c r="K4" s="265"/>
      <c r="L4" s="265">
        <v>200</v>
      </c>
      <c r="M4" s="265">
        <v>500</v>
      </c>
      <c r="N4" s="265">
        <f>SUM(B4:M4)</f>
        <v>7910</v>
      </c>
    </row>
    <row r="5" spans="1:14" x14ac:dyDescent="0.25">
      <c r="A5" s="107" t="s">
        <v>5</v>
      </c>
      <c r="B5" s="107"/>
      <c r="C5" s="264">
        <v>2850</v>
      </c>
      <c r="D5" s="108"/>
      <c r="E5" s="264"/>
      <c r="F5" s="108"/>
      <c r="G5" s="108"/>
      <c r="H5" s="108">
        <v>83</v>
      </c>
      <c r="I5" s="265">
        <v>227</v>
      </c>
      <c r="J5" s="265">
        <v>1965</v>
      </c>
      <c r="K5" s="265">
        <v>2152</v>
      </c>
      <c r="L5" s="265"/>
      <c r="M5" s="265"/>
      <c r="N5" s="265">
        <f>SUM(B5:M5)</f>
        <v>7277</v>
      </c>
    </row>
    <row r="6" spans="1:14" s="266" customFormat="1" x14ac:dyDescent="0.25">
      <c r="A6" s="107" t="s">
        <v>484</v>
      </c>
      <c r="B6" s="107"/>
      <c r="C6" s="264"/>
      <c r="D6" s="108"/>
      <c r="E6" s="264"/>
      <c r="F6" s="108"/>
      <c r="G6" s="108"/>
      <c r="H6" s="108"/>
      <c r="I6" s="265"/>
      <c r="J6" s="265"/>
      <c r="K6" s="265"/>
      <c r="L6" s="265"/>
      <c r="M6" s="265">
        <v>76</v>
      </c>
      <c r="N6" s="265">
        <f>SUM(B6:M6)</f>
        <v>76</v>
      </c>
    </row>
    <row r="7" spans="1:14" s="266" customFormat="1" ht="25.5" x14ac:dyDescent="0.25">
      <c r="A7" s="109" t="s">
        <v>9</v>
      </c>
      <c r="B7" s="267">
        <f>SUM(B4:B6)</f>
        <v>2289</v>
      </c>
      <c r="C7" s="267">
        <f t="shared" ref="C7:M7" si="0">SUM(C4:C6)</f>
        <v>2850</v>
      </c>
      <c r="D7" s="267">
        <f t="shared" si="0"/>
        <v>51</v>
      </c>
      <c r="E7" s="267">
        <f t="shared" si="0"/>
        <v>3026</v>
      </c>
      <c r="F7" s="267">
        <f t="shared" si="0"/>
        <v>80</v>
      </c>
      <c r="G7" s="267">
        <f t="shared" si="0"/>
        <v>70</v>
      </c>
      <c r="H7" s="267">
        <f t="shared" si="0"/>
        <v>1567</v>
      </c>
      <c r="I7" s="267">
        <f t="shared" si="0"/>
        <v>227</v>
      </c>
      <c r="J7" s="267">
        <f t="shared" si="0"/>
        <v>2175</v>
      </c>
      <c r="K7" s="267">
        <f t="shared" si="0"/>
        <v>2152</v>
      </c>
      <c r="L7" s="267">
        <f t="shared" si="0"/>
        <v>200</v>
      </c>
      <c r="M7" s="267">
        <f t="shared" si="0"/>
        <v>576</v>
      </c>
      <c r="N7" s="268">
        <f>SUM(N4:N6)</f>
        <v>15263</v>
      </c>
    </row>
    <row r="8" spans="1:14" s="266" customFormat="1" x14ac:dyDescent="0.25">
      <c r="A8" s="360" t="s">
        <v>307</v>
      </c>
      <c r="B8" s="360"/>
      <c r="C8" s="360"/>
      <c r="D8" s="360"/>
      <c r="E8" s="360"/>
      <c r="F8" s="360"/>
      <c r="G8" s="360"/>
      <c r="H8" s="269"/>
      <c r="I8" s="269"/>
      <c r="J8" s="269"/>
      <c r="K8" s="269"/>
      <c r="L8" s="269"/>
      <c r="M8" s="269"/>
      <c r="N8" s="270"/>
    </row>
    <row r="9" spans="1:14" s="266" customFormat="1" ht="25.5" x14ac:dyDescent="0.25">
      <c r="A9" s="271"/>
      <c r="B9" s="269"/>
      <c r="C9" s="269"/>
      <c r="D9" s="269"/>
      <c r="E9" s="269"/>
      <c r="F9" s="269"/>
      <c r="G9" s="269"/>
      <c r="H9" s="269"/>
      <c r="I9" s="269"/>
      <c r="J9" s="269"/>
      <c r="K9" s="269"/>
      <c r="L9" s="269"/>
      <c r="M9" s="269"/>
      <c r="N9" s="270"/>
    </row>
    <row r="10" spans="1:14" x14ac:dyDescent="0.25">
      <c r="A10" s="358" t="s">
        <v>485</v>
      </c>
      <c r="B10" s="358"/>
      <c r="C10" s="358"/>
      <c r="D10" s="358"/>
      <c r="E10" s="358"/>
      <c r="F10" s="358"/>
      <c r="G10" s="358"/>
    </row>
    <row r="11" spans="1:14" x14ac:dyDescent="0.25">
      <c r="A11" s="111" t="s">
        <v>282</v>
      </c>
      <c r="B11" s="111" t="s">
        <v>289</v>
      </c>
      <c r="C11" s="111" t="s">
        <v>185</v>
      </c>
      <c r="D11" s="111" t="s">
        <v>290</v>
      </c>
      <c r="E11" s="112" t="s">
        <v>291</v>
      </c>
      <c r="F11" s="113" t="s">
        <v>0</v>
      </c>
      <c r="G11" s="114" t="s">
        <v>486</v>
      </c>
    </row>
    <row r="12" spans="1:14" x14ac:dyDescent="0.25">
      <c r="A12" s="115" t="s">
        <v>83</v>
      </c>
      <c r="B12" s="116" t="s">
        <v>88</v>
      </c>
      <c r="C12" s="116" t="s">
        <v>292</v>
      </c>
      <c r="D12" s="117" t="s">
        <v>293</v>
      </c>
      <c r="E12" s="118">
        <v>2019</v>
      </c>
      <c r="F12" s="119" t="s">
        <v>487</v>
      </c>
      <c r="G12" s="120">
        <f>2500000+296209</f>
        <v>2796209</v>
      </c>
    </row>
    <row r="13" spans="1:14" s="122" customFormat="1" x14ac:dyDescent="0.25">
      <c r="A13" s="115" t="s">
        <v>488</v>
      </c>
      <c r="B13" s="116" t="s">
        <v>59</v>
      </c>
      <c r="C13" s="116" t="s">
        <v>489</v>
      </c>
      <c r="D13" s="117" t="s">
        <v>293</v>
      </c>
      <c r="E13" s="118">
        <v>2020</v>
      </c>
      <c r="F13" s="119">
        <v>3443</v>
      </c>
      <c r="G13" s="120">
        <v>22480</v>
      </c>
    </row>
    <row r="14" spans="1:14" x14ac:dyDescent="0.25">
      <c r="A14" s="115" t="s">
        <v>24</v>
      </c>
      <c r="B14" s="116" t="s">
        <v>186</v>
      </c>
      <c r="C14" s="116" t="s">
        <v>294</v>
      </c>
      <c r="D14" s="117" t="s">
        <v>293</v>
      </c>
      <c r="E14" s="118">
        <v>2019</v>
      </c>
      <c r="F14" s="119" t="s">
        <v>490</v>
      </c>
      <c r="G14" s="120">
        <v>1456730</v>
      </c>
    </row>
    <row r="15" spans="1:14" x14ac:dyDescent="0.25">
      <c r="A15" s="115" t="s">
        <v>24</v>
      </c>
      <c r="B15" s="116" t="s">
        <v>491</v>
      </c>
      <c r="C15" s="116" t="s">
        <v>492</v>
      </c>
      <c r="D15" s="117" t="s">
        <v>293</v>
      </c>
      <c r="E15" s="118">
        <v>2019</v>
      </c>
      <c r="F15" s="119">
        <v>3443</v>
      </c>
      <c r="G15" s="120">
        <v>4479120</v>
      </c>
    </row>
    <row r="16" spans="1:14" x14ac:dyDescent="0.25">
      <c r="A16" s="115" t="s">
        <v>24</v>
      </c>
      <c r="B16" s="116" t="s">
        <v>277</v>
      </c>
      <c r="C16" s="116" t="s">
        <v>493</v>
      </c>
      <c r="D16" s="117" t="s">
        <v>293</v>
      </c>
      <c r="E16" s="118">
        <v>2020</v>
      </c>
      <c r="F16" s="119">
        <v>3443</v>
      </c>
      <c r="G16" s="120">
        <v>39960</v>
      </c>
    </row>
    <row r="17" spans="1:7" x14ac:dyDescent="0.25">
      <c r="A17" s="115" t="s">
        <v>36</v>
      </c>
      <c r="B17" s="116" t="s">
        <v>66</v>
      </c>
      <c r="C17" s="116" t="s">
        <v>494</v>
      </c>
      <c r="D17" s="117" t="s">
        <v>293</v>
      </c>
      <c r="E17" s="118">
        <v>2020</v>
      </c>
      <c r="F17" s="119">
        <v>3443</v>
      </c>
      <c r="G17" s="120">
        <v>5880</v>
      </c>
    </row>
    <row r="18" spans="1:7" x14ac:dyDescent="0.25">
      <c r="A18" s="115" t="s">
        <v>31</v>
      </c>
      <c r="B18" s="116" t="s">
        <v>295</v>
      </c>
      <c r="C18" s="116" t="s">
        <v>296</v>
      </c>
      <c r="D18" s="117" t="s">
        <v>293</v>
      </c>
      <c r="E18" s="118">
        <v>2019</v>
      </c>
      <c r="F18" s="119" t="s">
        <v>495</v>
      </c>
      <c r="G18" s="120">
        <v>1415070</v>
      </c>
    </row>
    <row r="19" spans="1:7" x14ac:dyDescent="0.25">
      <c r="A19" s="115" t="s">
        <v>28</v>
      </c>
      <c r="B19" s="116" t="s">
        <v>70</v>
      </c>
      <c r="C19" s="116" t="s">
        <v>297</v>
      </c>
      <c r="D19" s="117" t="s">
        <v>293</v>
      </c>
      <c r="E19" s="118">
        <v>2019</v>
      </c>
      <c r="F19" s="119" t="s">
        <v>487</v>
      </c>
      <c r="G19" s="120">
        <v>1018223</v>
      </c>
    </row>
    <row r="20" spans="1:7" x14ac:dyDescent="0.25">
      <c r="A20" s="115" t="s">
        <v>28</v>
      </c>
      <c r="B20" s="116" t="s">
        <v>70</v>
      </c>
      <c r="C20" s="116" t="s">
        <v>496</v>
      </c>
      <c r="D20" s="117" t="s">
        <v>293</v>
      </c>
      <c r="E20" s="118">
        <v>2019</v>
      </c>
      <c r="F20" s="119" t="s">
        <v>495</v>
      </c>
      <c r="G20" s="120">
        <f>2500000+68520</f>
        <v>2568520</v>
      </c>
    </row>
    <row r="21" spans="1:7" x14ac:dyDescent="0.25">
      <c r="A21" s="115" t="s">
        <v>28</v>
      </c>
      <c r="B21" s="116" t="s">
        <v>497</v>
      </c>
      <c r="C21" s="116" t="s">
        <v>498</v>
      </c>
      <c r="D21" s="117" t="s">
        <v>293</v>
      </c>
      <c r="E21" s="118">
        <v>2020</v>
      </c>
      <c r="F21" s="119">
        <v>3442</v>
      </c>
      <c r="G21" s="120">
        <v>3640</v>
      </c>
    </row>
    <row r="22" spans="1:7" x14ac:dyDescent="0.25">
      <c r="A22" s="115" t="s">
        <v>30</v>
      </c>
      <c r="B22" s="116" t="s">
        <v>304</v>
      </c>
      <c r="C22" s="116" t="s">
        <v>499</v>
      </c>
      <c r="D22" s="117" t="s">
        <v>293</v>
      </c>
      <c r="E22" s="118">
        <v>2020</v>
      </c>
      <c r="F22" s="119">
        <v>3443</v>
      </c>
      <c r="G22" s="120">
        <v>1</v>
      </c>
    </row>
    <row r="23" spans="1:7" x14ac:dyDescent="0.25">
      <c r="A23" s="115" t="s">
        <v>37</v>
      </c>
      <c r="B23" s="116" t="s">
        <v>298</v>
      </c>
      <c r="C23" s="116" t="s">
        <v>299</v>
      </c>
      <c r="D23" s="117" t="s">
        <v>293</v>
      </c>
      <c r="E23" s="118">
        <v>2019</v>
      </c>
      <c r="F23" s="119" t="s">
        <v>487</v>
      </c>
      <c r="G23" s="120">
        <v>52000</v>
      </c>
    </row>
    <row r="24" spans="1:7" x14ac:dyDescent="0.25">
      <c r="A24" s="115" t="s">
        <v>37</v>
      </c>
      <c r="B24" s="116" t="s">
        <v>300</v>
      </c>
      <c r="C24" s="116" t="s">
        <v>301</v>
      </c>
      <c r="D24" s="117" t="s">
        <v>293</v>
      </c>
      <c r="E24" s="118">
        <v>2020</v>
      </c>
      <c r="F24" s="119">
        <v>3442</v>
      </c>
      <c r="G24" s="120">
        <v>59000</v>
      </c>
    </row>
    <row r="25" spans="1:7" x14ac:dyDescent="0.25">
      <c r="A25" s="115" t="s">
        <v>37</v>
      </c>
      <c r="B25" s="116" t="s">
        <v>302</v>
      </c>
      <c r="C25" s="116" t="s">
        <v>303</v>
      </c>
      <c r="D25" s="117" t="s">
        <v>293</v>
      </c>
      <c r="E25" s="118">
        <v>2020</v>
      </c>
      <c r="F25" s="119">
        <v>3442</v>
      </c>
      <c r="G25" s="120">
        <v>26000</v>
      </c>
    </row>
    <row r="26" spans="1:7" x14ac:dyDescent="0.25">
      <c r="A26" s="272" t="s">
        <v>84</v>
      </c>
      <c r="B26" s="273" t="s">
        <v>243</v>
      </c>
      <c r="C26" s="273" t="s">
        <v>500</v>
      </c>
      <c r="D26" s="117" t="s">
        <v>293</v>
      </c>
      <c r="E26" s="118">
        <v>2020</v>
      </c>
      <c r="F26" s="119">
        <v>3442</v>
      </c>
      <c r="G26" s="120">
        <v>29520</v>
      </c>
    </row>
    <row r="27" spans="1:7" x14ac:dyDescent="0.25">
      <c r="A27" s="272" t="s">
        <v>501</v>
      </c>
      <c r="B27" s="273" t="s">
        <v>57</v>
      </c>
      <c r="C27" s="273" t="s">
        <v>502</v>
      </c>
      <c r="D27" s="117" t="s">
        <v>293</v>
      </c>
      <c r="E27" s="118">
        <v>2020</v>
      </c>
      <c r="F27" s="274">
        <v>3443</v>
      </c>
      <c r="G27" s="275">
        <v>21260</v>
      </c>
    </row>
    <row r="28" spans="1:7" x14ac:dyDescent="0.25">
      <c r="A28" s="361" t="s">
        <v>9</v>
      </c>
      <c r="B28" s="361"/>
      <c r="C28" s="361"/>
      <c r="D28" s="361"/>
      <c r="E28" s="361"/>
      <c r="F28" s="361"/>
      <c r="G28" s="121">
        <f>SUM(G12:G27)</f>
        <v>13993613</v>
      </c>
    </row>
    <row r="29" spans="1:7" s="138" customFormat="1" x14ac:dyDescent="0.25">
      <c r="A29" s="360" t="s">
        <v>307</v>
      </c>
      <c r="B29" s="360"/>
      <c r="C29" s="360"/>
      <c r="D29" s="360"/>
      <c r="E29" s="360"/>
      <c r="F29" s="360"/>
      <c r="G29" s="360"/>
    </row>
    <row r="31" spans="1:7" x14ac:dyDescent="0.25">
      <c r="A31" s="358" t="s">
        <v>503</v>
      </c>
      <c r="B31" s="358"/>
      <c r="C31" s="358"/>
      <c r="D31" s="358"/>
      <c r="E31" s="358"/>
      <c r="F31" s="358"/>
      <c r="G31" s="110"/>
    </row>
    <row r="32" spans="1:7" x14ac:dyDescent="0.25">
      <c r="A32" s="114" t="s">
        <v>282</v>
      </c>
      <c r="B32" s="114" t="s">
        <v>290</v>
      </c>
      <c r="C32" s="256" t="s">
        <v>504</v>
      </c>
      <c r="D32" s="114" t="s">
        <v>0</v>
      </c>
      <c r="E32" s="276" t="s">
        <v>291</v>
      </c>
      <c r="F32" s="114" t="s">
        <v>505</v>
      </c>
      <c r="G32" s="123"/>
    </row>
    <row r="33" spans="1:7" x14ac:dyDescent="0.25">
      <c r="A33" s="124" t="s">
        <v>506</v>
      </c>
      <c r="B33" s="125" t="s">
        <v>293</v>
      </c>
      <c r="C33" s="125" t="s">
        <v>507</v>
      </c>
      <c r="D33" s="125">
        <v>3442</v>
      </c>
      <c r="E33" s="125">
        <v>2020</v>
      </c>
      <c r="F33" s="127">
        <v>29320</v>
      </c>
      <c r="G33" s="123"/>
    </row>
    <row r="34" spans="1:7" x14ac:dyDescent="0.25">
      <c r="A34" s="124" t="s">
        <v>508</v>
      </c>
      <c r="B34" s="125" t="s">
        <v>293</v>
      </c>
      <c r="C34" s="125" t="s">
        <v>509</v>
      </c>
      <c r="D34" s="126">
        <v>3442</v>
      </c>
      <c r="E34" s="125">
        <v>2020</v>
      </c>
      <c r="F34" s="127">
        <v>11060</v>
      </c>
      <c r="G34" s="123"/>
    </row>
    <row r="35" spans="1:7" x14ac:dyDescent="0.25">
      <c r="A35" s="124" t="s">
        <v>510</v>
      </c>
      <c r="B35" s="125" t="s">
        <v>293</v>
      </c>
      <c r="C35" s="125" t="s">
        <v>507</v>
      </c>
      <c r="D35" s="126">
        <v>3442</v>
      </c>
      <c r="E35" s="125">
        <v>2020</v>
      </c>
      <c r="F35" s="127">
        <v>405120</v>
      </c>
      <c r="G35" s="123"/>
    </row>
    <row r="36" spans="1:7" x14ac:dyDescent="0.25">
      <c r="A36" s="124" t="s">
        <v>510</v>
      </c>
      <c r="B36" s="125" t="s">
        <v>293</v>
      </c>
      <c r="C36" s="125" t="s">
        <v>507</v>
      </c>
      <c r="D36" s="126">
        <v>3443</v>
      </c>
      <c r="E36" s="125">
        <v>2020</v>
      </c>
      <c r="F36" s="127">
        <v>180920</v>
      </c>
      <c r="G36" s="123"/>
    </row>
    <row r="37" spans="1:7" x14ac:dyDescent="0.25">
      <c r="A37" s="277" t="s">
        <v>511</v>
      </c>
      <c r="B37" s="125" t="s">
        <v>293</v>
      </c>
      <c r="C37" s="125" t="s">
        <v>509</v>
      </c>
      <c r="D37" s="278">
        <v>3442</v>
      </c>
      <c r="E37" s="125">
        <v>2020</v>
      </c>
      <c r="F37" s="127">
        <v>13000</v>
      </c>
      <c r="G37" s="123"/>
    </row>
    <row r="38" spans="1:7" x14ac:dyDescent="0.25">
      <c r="A38" s="277" t="s">
        <v>511</v>
      </c>
      <c r="B38" s="125" t="s">
        <v>293</v>
      </c>
      <c r="C38" s="125" t="s">
        <v>509</v>
      </c>
      <c r="D38" s="278">
        <v>3472</v>
      </c>
      <c r="E38" s="125">
        <v>2020</v>
      </c>
      <c r="F38" s="127">
        <v>5180</v>
      </c>
      <c r="G38" s="123"/>
    </row>
    <row r="39" spans="1:7" x14ac:dyDescent="0.25">
      <c r="A39" s="277" t="s">
        <v>512</v>
      </c>
      <c r="B39" s="125" t="s">
        <v>293</v>
      </c>
      <c r="C39" s="125" t="s">
        <v>509</v>
      </c>
      <c r="D39" s="278">
        <v>3442</v>
      </c>
      <c r="E39" s="125">
        <v>2020</v>
      </c>
      <c r="F39" s="127">
        <v>500000</v>
      </c>
      <c r="G39" s="123"/>
    </row>
    <row r="40" spans="1:7" x14ac:dyDescent="0.25">
      <c r="A40" s="358" t="s">
        <v>9</v>
      </c>
      <c r="B40" s="358"/>
      <c r="C40" s="358"/>
      <c r="D40" s="358"/>
      <c r="E40" s="358"/>
      <c r="F40" s="128">
        <f>SUM(F33:F39)</f>
        <v>1144600</v>
      </c>
      <c r="G40" s="123"/>
    </row>
    <row r="41" spans="1:7" x14ac:dyDescent="0.25">
      <c r="A41" s="279" t="s">
        <v>308</v>
      </c>
      <c r="B41" s="279"/>
      <c r="C41" s="279"/>
      <c r="D41" s="279"/>
      <c r="E41" s="279"/>
      <c r="F41" s="123"/>
      <c r="G41" s="123"/>
    </row>
  </sheetData>
  <mergeCells count="7">
    <mergeCell ref="A31:F31"/>
    <mergeCell ref="A40:E40"/>
    <mergeCell ref="A2:N2"/>
    <mergeCell ref="A8:G8"/>
    <mergeCell ref="A10:G10"/>
    <mergeCell ref="A28:F28"/>
    <mergeCell ref="A29:G29"/>
  </mergeCells>
  <printOptions horizontalCentered="1"/>
  <pageMargins left="0" right="0" top="0.98425196850393704" bottom="0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10</vt:i4>
      </vt:variant>
    </vt:vector>
  </HeadingPairs>
  <TitlesOfParts>
    <vt:vector size="18" baseType="lpstr">
      <vt:lpstr> MAKARNALIK İTHAL, YERLİ+ELÜS</vt:lpstr>
      <vt:lpstr>EKMEKLİK ELÜS</vt:lpstr>
      <vt:lpstr>EKMEKLİK İTHAL +YERLİ</vt:lpstr>
      <vt:lpstr>ARPA ELÜS </vt:lpstr>
      <vt:lpstr>ARPA İTHAL+YERLİ</vt:lpstr>
      <vt:lpstr>MISIR ELÜS</vt:lpstr>
      <vt:lpstr>MISIR </vt:lpstr>
      <vt:lpstr>BAKLİYAT</vt:lpstr>
      <vt:lpstr>'ARPA ELÜS '!_VeritabaniniFiltrele</vt:lpstr>
      <vt:lpstr>'EKMEKLİK ELÜS'!_VeritabaniniFiltrele</vt:lpstr>
      <vt:lpstr>'MISIR ELÜS'!_VeritabaniniFiltrele</vt:lpstr>
      <vt:lpstr>'ARPA İTHAL+YERLİ'!Yazdırma_Alanı</vt:lpstr>
      <vt:lpstr>BAKLİYAT!Yazdırma_Alanı</vt:lpstr>
      <vt:lpstr>'EKMEKLİK İTHAL +YERLİ'!Yazdırma_Alanı</vt:lpstr>
      <vt:lpstr>'MISIR '!Yazdırma_Alanı</vt:lpstr>
      <vt:lpstr>'ARPA ELÜS '!Yazdırma_Başlıkları</vt:lpstr>
      <vt:lpstr>'EKMEKLİK ELÜS'!Yazdırma_Başlıkları</vt:lpstr>
      <vt:lpstr>'MISIR ELÜS'!Yazdırma_Başlıkları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2021-03-02T08:26:33Z</dcterms:modified>
</cp:coreProperties>
</file>