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980" windowWidth="15300" windowHeight="5610" tabRatio="715"/>
  </bookViews>
  <sheets>
    <sheet name=" MAKARNALIK İTHAL, YERLİ+ELÜS" sheetId="19" r:id="rId1"/>
    <sheet name="EKMEKLİK ELÜS" sheetId="37" r:id="rId2"/>
    <sheet name="EKMEKLİK İTHAL +YERLİ" sheetId="20" r:id="rId3"/>
    <sheet name="ARPA ELÜS" sheetId="41" r:id="rId4"/>
    <sheet name="ARPA İTHAL YERLİ" sheetId="40" r:id="rId5"/>
    <sheet name="MISIR ELÜS" sheetId="38" r:id="rId6"/>
    <sheet name="MISIR " sheetId="28" r:id="rId7"/>
    <sheet name="BAKLİYAT" sheetId="42" r:id="rId8"/>
  </sheets>
  <definedNames>
    <definedName name="_xlnm._FilterDatabase" localSheetId="3">'ARPA ELÜS'!$A$4:$C$6337</definedName>
    <definedName name="_xlnm._FilterDatabase" localSheetId="1">'EKMEKLİK ELÜS'!$A$3:$C$6364</definedName>
    <definedName name="_xlnm._FilterDatabase" localSheetId="5">'MISIR ELÜS'!$A$2:$C$6345</definedName>
    <definedName name="_xlnm.Print_Area" localSheetId="0">' MAKARNALIK İTHAL, YERLİ+ELÜS'!$A$1:$H$43</definedName>
    <definedName name="_xlnm.Print_Area" localSheetId="4">'ARPA İTHAL YERLİ'!$A$1:$G$25</definedName>
    <definedName name="_xlnm.Print_Area" localSheetId="7">BAKLİYAT!$A$1:$R$22</definedName>
    <definedName name="_xlnm.Print_Area" localSheetId="1">'EKMEKLİK ELÜS'!$A$1:$G$153</definedName>
    <definedName name="_xlnm.Print_Area" localSheetId="2">'EKMEKLİK İTHAL +YERLİ'!$A$1:$J$43</definedName>
    <definedName name="_xlnm.Print_Area" localSheetId="6">'MISIR '!$A$1:$D$11</definedName>
    <definedName name="_xlnm.Print_Area" localSheetId="5">'MISIR ELÜS'!$A$1:$G$32</definedName>
    <definedName name="_xlnm.Print_Titles" localSheetId="3">'ARPA ELÜS'!$4:$4</definedName>
    <definedName name="_xlnm.Print_Titles" localSheetId="1">'EKMEKLİK ELÜS'!$3:$3</definedName>
    <definedName name="_xlnm.Print_Titles" localSheetId="5">'MISIR ELÜS'!$2:$2</definedName>
  </definedNames>
  <calcPr calcId="145621"/>
</workbook>
</file>

<file path=xl/calcChain.xml><?xml version="1.0" encoding="utf-8"?>
<calcChain xmlns="http://schemas.openxmlformats.org/spreadsheetml/2006/main">
  <c r="H28" i="20" l="1"/>
  <c r="G28" i="20"/>
  <c r="D28" i="20"/>
  <c r="C28" i="20"/>
  <c r="I28" i="20"/>
  <c r="F62" i="41" l="1"/>
  <c r="F43" i="19" l="1"/>
  <c r="F152" i="37" l="1"/>
  <c r="F151" i="37"/>
  <c r="F138" i="37"/>
  <c r="F132" i="37"/>
  <c r="F115" i="37"/>
  <c r="F111" i="37"/>
  <c r="F96" i="37"/>
  <c r="F92" i="37"/>
  <c r="F88" i="37"/>
  <c r="F83" i="37"/>
  <c r="F78" i="37"/>
  <c r="F69" i="37"/>
  <c r="F44" i="37"/>
  <c r="F37" i="37"/>
  <c r="F35" i="37"/>
  <c r="F22" i="37"/>
  <c r="F20" i="37"/>
  <c r="F18" i="37"/>
  <c r="F16" i="37"/>
  <c r="F8" i="37"/>
  <c r="F32" i="38" l="1"/>
  <c r="H20" i="42" l="1"/>
  <c r="Q8" i="42"/>
  <c r="P8" i="42"/>
  <c r="O8" i="42"/>
  <c r="N8" i="42"/>
  <c r="M8" i="42"/>
  <c r="L8" i="42"/>
  <c r="K8" i="42"/>
  <c r="J8" i="42"/>
  <c r="I8" i="42"/>
  <c r="H8" i="42"/>
  <c r="G8" i="42"/>
  <c r="F8" i="42"/>
  <c r="E8" i="42"/>
  <c r="D8" i="42"/>
  <c r="C8" i="42"/>
  <c r="B8" i="42"/>
  <c r="R7" i="42"/>
  <c r="R6" i="42"/>
  <c r="R5" i="42"/>
  <c r="R8" i="42" s="1"/>
  <c r="F31" i="38" l="1"/>
  <c r="F20" i="38"/>
  <c r="F14" i="38"/>
  <c r="F6" i="38"/>
  <c r="F61" i="41" l="1"/>
  <c r="F50" i="41"/>
  <c r="F48" i="41"/>
  <c r="F46" i="41"/>
  <c r="F29" i="41"/>
  <c r="F24" i="41"/>
  <c r="F21" i="41"/>
  <c r="F15" i="41"/>
  <c r="F13" i="41"/>
  <c r="F11" i="41"/>
  <c r="F7" i="41"/>
  <c r="E25" i="40" l="1"/>
  <c r="D25" i="40"/>
  <c r="C25" i="40"/>
  <c r="F25" i="40" s="1"/>
  <c r="B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" i="40"/>
  <c r="I42" i="20" l="1"/>
  <c r="I20" i="20"/>
  <c r="E16" i="20"/>
  <c r="I26" i="20" l="1"/>
  <c r="I21" i="20" l="1"/>
  <c r="I36" i="20" l="1"/>
  <c r="F24" i="19" l="1"/>
  <c r="G7" i="19"/>
  <c r="G6" i="19"/>
  <c r="G5" i="19"/>
  <c r="F8" i="38" l="1"/>
  <c r="B11" i="28"/>
  <c r="B28" i="20" l="1"/>
  <c r="I24" i="20" l="1"/>
  <c r="I16" i="20" l="1"/>
  <c r="F26" i="19" l="1"/>
  <c r="G8" i="19" l="1"/>
  <c r="G9" i="19"/>
  <c r="G10" i="19"/>
  <c r="G11" i="19"/>
  <c r="G12" i="19"/>
  <c r="G13" i="19"/>
  <c r="G14" i="19"/>
  <c r="G15" i="19"/>
  <c r="G16" i="19"/>
  <c r="B17" i="19"/>
  <c r="C17" i="19"/>
  <c r="D17" i="19"/>
  <c r="E17" i="19"/>
  <c r="F17" i="19"/>
  <c r="G17" i="19" l="1"/>
  <c r="I18" i="20" l="1"/>
  <c r="I40" i="20" l="1"/>
  <c r="F42" i="20"/>
  <c r="E42" i="20"/>
  <c r="G42" i="20"/>
  <c r="I35" i="20"/>
  <c r="I37" i="20" l="1"/>
  <c r="I19" i="20" l="1"/>
  <c r="B42" i="20" l="1"/>
  <c r="C6" i="28" l="1"/>
  <c r="C7" i="28"/>
  <c r="C8" i="28"/>
  <c r="C9" i="28"/>
  <c r="C10" i="28"/>
  <c r="C5" i="28"/>
  <c r="C11" i="28" l="1"/>
  <c r="I41" i="20"/>
  <c r="I39" i="20"/>
  <c r="I38" i="20"/>
  <c r="D42" i="20"/>
  <c r="C42" i="20"/>
  <c r="H42" i="20"/>
  <c r="I27" i="20"/>
  <c r="I25" i="20"/>
  <c r="I23" i="20"/>
  <c r="I22" i="20"/>
  <c r="I17" i="20"/>
  <c r="I15" i="20"/>
  <c r="I14" i="20"/>
  <c r="I13" i="20"/>
  <c r="I12" i="20"/>
  <c r="I11" i="20"/>
  <c r="I10" i="20"/>
  <c r="I9" i="20"/>
  <c r="I8" i="20"/>
  <c r="I7" i="20"/>
  <c r="I6" i="20"/>
  <c r="F28" i="20" l="1"/>
  <c r="E28" i="20"/>
</calcChain>
</file>

<file path=xl/sharedStrings.xml><?xml version="1.0" encoding="utf-8"?>
<sst xmlns="http://schemas.openxmlformats.org/spreadsheetml/2006/main" count="1089" uniqueCount="499">
  <si>
    <t>ÜRÜN KODU</t>
  </si>
  <si>
    <t>ŞUBE TOPLAMI</t>
  </si>
  <si>
    <t>GENEL TOPLAM</t>
  </si>
  <si>
    <t>TEKİRDAĞ</t>
  </si>
  <si>
    <t>SAMSUN</t>
  </si>
  <si>
    <t>BANDIRMA</t>
  </si>
  <si>
    <t>İZMİR</t>
  </si>
  <si>
    <t>ŞUBESİ</t>
  </si>
  <si>
    <t>ADANA</t>
  </si>
  <si>
    <t>TOPLAM</t>
  </si>
  <si>
    <t>MERSİN</t>
  </si>
  <si>
    <t>DERİNCE</t>
  </si>
  <si>
    <t xml:space="preserve">POLATLI </t>
  </si>
  <si>
    <t>EK-1/A</t>
  </si>
  <si>
    <t>EK-1/B</t>
  </si>
  <si>
    <t>ŞUBE TOPLAMI (TON)</t>
  </si>
  <si>
    <t>TRABZON</t>
  </si>
  <si>
    <t>ŞANLIURFA</t>
  </si>
  <si>
    <t>2112</t>
  </si>
  <si>
    <t>2111</t>
  </si>
  <si>
    <t>DİYARBAKIR</t>
  </si>
  <si>
    <t>İŞYERİ</t>
  </si>
  <si>
    <t>DEPO DURUMU</t>
  </si>
  <si>
    <t>ELÜS</t>
  </si>
  <si>
    <t>KAYSERİ</t>
  </si>
  <si>
    <t>ÇORUM</t>
  </si>
  <si>
    <t>KIRIKKALE</t>
  </si>
  <si>
    <t>GAZİANTEP</t>
  </si>
  <si>
    <t>KIRŞEHİR</t>
  </si>
  <si>
    <t>SİVAS</t>
  </si>
  <si>
    <t>EK-1/C</t>
  </si>
  <si>
    <t>ESKİŞEHİR</t>
  </si>
  <si>
    <t>ERZURUM</t>
  </si>
  <si>
    <t>MUŞ</t>
  </si>
  <si>
    <t>EK-1/D</t>
  </si>
  <si>
    <t>AKBAL HUBUBAT</t>
  </si>
  <si>
    <t>TİRYAKİ (GAZİANTEP)</t>
  </si>
  <si>
    <t>ÖZMEN</t>
  </si>
  <si>
    <t>ALTILAR</t>
  </si>
  <si>
    <t>AS LİDAŞ (KARATAY)</t>
  </si>
  <si>
    <t>AS LİDAŞ (YUNAK)</t>
  </si>
  <si>
    <t>AS LİDAŞ (ÇUMRA)</t>
  </si>
  <si>
    <t>KONYA TARIM</t>
  </si>
  <si>
    <t>SARAÇ (MERKEZ)</t>
  </si>
  <si>
    <t>YALNIZLAR</t>
  </si>
  <si>
    <t>MİKTAR(KG)</t>
  </si>
  <si>
    <t>MY SİLO (YERKÖY)</t>
  </si>
  <si>
    <t>MY SİLO (ŞEFAATLİ)</t>
  </si>
  <si>
    <t>KAN</t>
  </si>
  <si>
    <t>TK (ŞEREFLİKOÇHİSAR)</t>
  </si>
  <si>
    <t>KAYSERİ ŞEKER (ŞARKIŞLA)</t>
  </si>
  <si>
    <t>ULİDAŞ (ALACA)</t>
  </si>
  <si>
    <t>ALTINBİLEK (MERKEZ)</t>
  </si>
  <si>
    <t>ALTINBİLEK (ÇİFTELER)</t>
  </si>
  <si>
    <t>MY SİLO (ESKİŞEHİR)</t>
  </si>
  <si>
    <t>HİMMETDEDE LİDAŞ</t>
  </si>
  <si>
    <t>KAYSERİ ŞEKER (DEVELİ)</t>
  </si>
  <si>
    <t>RUHBAŞ</t>
  </si>
  <si>
    <t>YENİ PAZAR TARIM</t>
  </si>
  <si>
    <t>EDİRNE</t>
  </si>
  <si>
    <t>EK-1/E</t>
  </si>
  <si>
    <t>TMO Elektronik Satış Platformu Üzerinden Satılacaktır</t>
  </si>
  <si>
    <t>Şube Müdürlükleri Tarafından Talep Toplanarak Satılacaktır</t>
  </si>
  <si>
    <t>13,5 Protein</t>
  </si>
  <si>
    <t>12,5  Protein</t>
  </si>
  <si>
    <t>AKŞEHİR</t>
  </si>
  <si>
    <t>DENİZLİ</t>
  </si>
  <si>
    <t>AFYONKARAHİSAR</t>
  </si>
  <si>
    <t>TMO-TOBB (MUCUR)</t>
  </si>
  <si>
    <t>KAİNAT (YOZGAT)</t>
  </si>
  <si>
    <t>BAŞAK SARIKAYA</t>
  </si>
  <si>
    <t>ADIYAMAN</t>
  </si>
  <si>
    <t>2411</t>
  </si>
  <si>
    <t>ISIN KODU</t>
  </si>
  <si>
    <t>ADIYAMAN ŞUBE TOPLAMI</t>
  </si>
  <si>
    <t>Aksaray Şube</t>
  </si>
  <si>
    <t>Diyarbakır Şube</t>
  </si>
  <si>
    <t>DİYARBAKIR ŞUBE TOPLAMI</t>
  </si>
  <si>
    <t>TRXXEHA02020</t>
  </si>
  <si>
    <t>ALTINBİLEK (ALPU)</t>
  </si>
  <si>
    <t>Gaziantep Şube</t>
  </si>
  <si>
    <t>2142</t>
  </si>
  <si>
    <t>TRXXFHA12034</t>
  </si>
  <si>
    <t>Kayseri Şube</t>
  </si>
  <si>
    <t>TRXRUTA02015</t>
  </si>
  <si>
    <t>TRXXELA11916</t>
  </si>
  <si>
    <t>KAYSERİ ŞUBE TOPLAMI</t>
  </si>
  <si>
    <t>Konya Şube</t>
  </si>
  <si>
    <t>TRXATTA02013</t>
  </si>
  <si>
    <t>TRXATTA12012</t>
  </si>
  <si>
    <t>TRXASLA12029</t>
  </si>
  <si>
    <t>AS LİDAŞ (SARAY)</t>
  </si>
  <si>
    <t>TRXASLA02012</t>
  </si>
  <si>
    <t>TRXASLA12011</t>
  </si>
  <si>
    <t>TRXASLA02053</t>
  </si>
  <si>
    <t>TRXASLA12052</t>
  </si>
  <si>
    <t>TRXASLA11914</t>
  </si>
  <si>
    <t>GÜZEL TARIM (CİHANBEYLİ)</t>
  </si>
  <si>
    <t>KAİNAT (ACIKUYU)</t>
  </si>
  <si>
    <t>TRXKTUA12019</t>
  </si>
  <si>
    <t>TRXKLDA12012</t>
  </si>
  <si>
    <t>TRXYALA11912</t>
  </si>
  <si>
    <t>TRXYALA12019</t>
  </si>
  <si>
    <t>ŞİMALA</t>
  </si>
  <si>
    <t>TRXSMLA12016</t>
  </si>
  <si>
    <t>KONYA ŞUBE TOPLAMI</t>
  </si>
  <si>
    <t>TMO-TOBB (KESKİN)</t>
  </si>
  <si>
    <t>TRXXFVA12019</t>
  </si>
  <si>
    <t>KIRIKKALE ŞUBE TOPLAMI</t>
  </si>
  <si>
    <t>KIRŞEHİR ŞUBE TOPLAMI</t>
  </si>
  <si>
    <t>Sivas Şube</t>
  </si>
  <si>
    <t>TRXKAYA11922</t>
  </si>
  <si>
    <t>SİVAS ŞUBE TOPLAMI</t>
  </si>
  <si>
    <t>Yerköy Şube</t>
  </si>
  <si>
    <t>TRXMYSA11920</t>
  </si>
  <si>
    <t>SARAYLI</t>
  </si>
  <si>
    <t>TRXXEKA01919</t>
  </si>
  <si>
    <t>TRXXEEA01920</t>
  </si>
  <si>
    <t>TRXXEEA01938</t>
  </si>
  <si>
    <t>2141</t>
  </si>
  <si>
    <t>YERKÖY ŞUBE TOPLAMI</t>
  </si>
  <si>
    <t>Çorum Şube</t>
  </si>
  <si>
    <t>TRXXBMA11910</t>
  </si>
  <si>
    <t>TRXXBMA12017</t>
  </si>
  <si>
    <t>ÇORUM ŞUBE TOPLAMI</t>
  </si>
  <si>
    <t>TRXHETI02013</t>
  </si>
  <si>
    <t>TRXXENI02021</t>
  </si>
  <si>
    <t>TRXXENI02013</t>
  </si>
  <si>
    <t>TRXXGAI02015</t>
  </si>
  <si>
    <t>TRXXGNI02018</t>
  </si>
  <si>
    <t>BATMAN ŞUBE TOPLAMI</t>
  </si>
  <si>
    <t>TRXXEPI02026</t>
  </si>
  <si>
    <t>TRXXFDI02011</t>
  </si>
  <si>
    <t>TRXUNSI01912</t>
  </si>
  <si>
    <t>TRXKAYB01921</t>
  </si>
  <si>
    <t>TRXTTDB02015</t>
  </si>
  <si>
    <t>TRXMYSB12066</t>
  </si>
  <si>
    <t>TRXMYSB82036</t>
  </si>
  <si>
    <t>TRXKTUB12058</t>
  </si>
  <si>
    <t>TRXXGKB42015</t>
  </si>
  <si>
    <t>TRXTTDB12014</t>
  </si>
  <si>
    <t>EK-1/F</t>
  </si>
  <si>
    <t>ISIN</t>
  </si>
  <si>
    <t>BETA GEN (YENİŞEHİR)</t>
  </si>
  <si>
    <t>TRXXEHB52015</t>
  </si>
  <si>
    <t>TRXASLB12050</t>
  </si>
  <si>
    <t>TRXRUTBA1919</t>
  </si>
  <si>
    <t>TRXRUTBB1918</t>
  </si>
  <si>
    <t>TRXXGGB22015</t>
  </si>
  <si>
    <t>KIRKLARELİ</t>
  </si>
  <si>
    <t>TRXTKTB21960</t>
  </si>
  <si>
    <t>1543</t>
  </si>
  <si>
    <t>AFYON BORSA (DİNAR)</t>
  </si>
  <si>
    <t>TRXXFXBJ2012</t>
  </si>
  <si>
    <t>1541</t>
  </si>
  <si>
    <t>AL LİDAŞ</t>
  </si>
  <si>
    <t>TRXALLB31915</t>
  </si>
  <si>
    <t>1321</t>
  </si>
  <si>
    <t>TMO Şube</t>
  </si>
  <si>
    <t>Lisanslı Depo</t>
  </si>
  <si>
    <t>Hasat Yılı</t>
  </si>
  <si>
    <t>Ürün Kodu</t>
  </si>
  <si>
    <t>Satışa Açılan Stok Miktarı (Kg)</t>
  </si>
  <si>
    <t>HACI EMİN</t>
  </si>
  <si>
    <t>TRXHETB42014</t>
  </si>
  <si>
    <t>1212</t>
  </si>
  <si>
    <t>TEKİN LİDAŞ</t>
  </si>
  <si>
    <t>1222</t>
  </si>
  <si>
    <t>TRXTLTB12017</t>
  </si>
  <si>
    <t>1223</t>
  </si>
  <si>
    <t>TRXHETB12017</t>
  </si>
  <si>
    <t>TRXXEGB02038</t>
  </si>
  <si>
    <t>TRXXGVB02016</t>
  </si>
  <si>
    <t>TRXXEHB12027</t>
  </si>
  <si>
    <t>TMO-TOBB (BABAESKİ)</t>
  </si>
  <si>
    <t>TRXXFWB62010</t>
  </si>
  <si>
    <t>1621</t>
  </si>
  <si>
    <t>KAİNAT (PINARHİSAR)</t>
  </si>
  <si>
    <t>TRXKTUB51916</t>
  </si>
  <si>
    <t>TEZCAN TARIM</t>
  </si>
  <si>
    <t>PTB</t>
  </si>
  <si>
    <t>TRXPTBB02025</t>
  </si>
  <si>
    <t>ÖZERSOY</t>
  </si>
  <si>
    <t>TRXXGIB12020</t>
  </si>
  <si>
    <t>1323</t>
  </si>
  <si>
    <t>AKSARAY ŞUBE TOPLAMI</t>
  </si>
  <si>
    <t>TRXGKTA12018</t>
  </si>
  <si>
    <t>GK</t>
  </si>
  <si>
    <t>TRXGKTA11911</t>
  </si>
  <si>
    <t>ESKİŞEHİR ŞUBE TOPLAMI</t>
  </si>
  <si>
    <t xml:space="preserve">Eskişehir Şube </t>
  </si>
  <si>
    <t xml:space="preserve">Kırşehir Şube </t>
  </si>
  <si>
    <t>TMO-TOBB (SARIKAYA)</t>
  </si>
  <si>
    <t>GAZİANTEP ŞUBE TOPLAMI</t>
  </si>
  <si>
    <t xml:space="preserve">Gaziantep Şube </t>
  </si>
  <si>
    <t>1213</t>
  </si>
  <si>
    <t>POLATLI ŞUBE TOPLAMI</t>
  </si>
  <si>
    <t>KIRKLARELİ ŞUBE TOPLAMI</t>
  </si>
  <si>
    <t>AFYON ŞUBE TOPLAMI</t>
  </si>
  <si>
    <t>Satışa Açılan Mik. (Kg)</t>
  </si>
  <si>
    <t>SALUVAN LİDAŞ</t>
  </si>
  <si>
    <t>HACIÖMEROĞLU AFM (SİLVAN)</t>
  </si>
  <si>
    <t>ZD LİDAŞ</t>
  </si>
  <si>
    <t>HACIÖMEROĞLU AFM (BATMAN)</t>
  </si>
  <si>
    <t>UNSAN</t>
  </si>
  <si>
    <t>DİCLE İPEKYOLU</t>
  </si>
  <si>
    <t>BETA GEN (BİSMİL)</t>
  </si>
  <si>
    <t>YİĞİT AGRO</t>
  </si>
  <si>
    <t>EK-1/G</t>
  </si>
  <si>
    <t>ATA LİDAŞ</t>
  </si>
  <si>
    <t>TEKA (KARAKEÇİLİ)</t>
  </si>
  <si>
    <t xml:space="preserve">GAZİANTEP ŞUBE TOPLAMI </t>
  </si>
  <si>
    <t>TRXTYTB02029</t>
  </si>
  <si>
    <t>1122</t>
  </si>
  <si>
    <t>TRXXEGB02020</t>
  </si>
  <si>
    <t>İzmir Şube</t>
  </si>
  <si>
    <t>GRAİN (GERMENCİK)</t>
  </si>
  <si>
    <t>TRXGRAB72023</t>
  </si>
  <si>
    <t>TRXGRAB12029</t>
  </si>
  <si>
    <t>TRXGRABA2023</t>
  </si>
  <si>
    <t>1312</t>
  </si>
  <si>
    <t>1322</t>
  </si>
  <si>
    <t>İZMİR ŞUBE TOPLAMI</t>
  </si>
  <si>
    <t>MY SİLO (KIRKLARELİ)</t>
  </si>
  <si>
    <t>TRXMYSB62053</t>
  </si>
  <si>
    <t>TRXKTUBA2054</t>
  </si>
  <si>
    <t>TK (SİVRİHİSAR)</t>
  </si>
  <si>
    <t>TK (KAYMAZ)</t>
  </si>
  <si>
    <t>1221</t>
  </si>
  <si>
    <t>1313</t>
  </si>
  <si>
    <t>TRXTKTB02077</t>
  </si>
  <si>
    <t>TRXMYSB12025</t>
  </si>
  <si>
    <t>TRXTKTB12027</t>
  </si>
  <si>
    <t>TRXXEGB02012</t>
  </si>
  <si>
    <t>TRXXEHB02010</t>
  </si>
  <si>
    <t>TRXTKTB12035</t>
  </si>
  <si>
    <t>TRXXEHB12019</t>
  </si>
  <si>
    <t>TRXTKTB22026</t>
  </si>
  <si>
    <t>TRXXEHB22018</t>
  </si>
  <si>
    <t>TRXTKTB22034</t>
  </si>
  <si>
    <t>TRXMYSB22024</t>
  </si>
  <si>
    <t>TRXTKTB42024</t>
  </si>
  <si>
    <t>1546</t>
  </si>
  <si>
    <t>TRXTKTB12076</t>
  </si>
  <si>
    <t>TRXTKTB12084</t>
  </si>
  <si>
    <t>Edirne Şube</t>
  </si>
  <si>
    <t>TMO-TOBB (KEŞAN)</t>
  </si>
  <si>
    <t>ES LİDAŞ (UZUNKÖPRÜ)</t>
  </si>
  <si>
    <t>ES LİDAŞ (HAVSA)</t>
  </si>
  <si>
    <t>TRXXEDB02027</t>
  </si>
  <si>
    <t>1525</t>
  </si>
  <si>
    <t>TRXXEDB02035</t>
  </si>
  <si>
    <t>EDİRNE ŞUBE TOPLAMI</t>
  </si>
  <si>
    <t>LÜLEBURGAZ</t>
  </si>
  <si>
    <t>TRXLTDB22010</t>
  </si>
  <si>
    <t>BATMAN LİDAŞ</t>
  </si>
  <si>
    <t>TRXXFZB52014</t>
  </si>
  <si>
    <t>TRXHETB52013</t>
  </si>
  <si>
    <t>TRXKAYB32017</t>
  </si>
  <si>
    <t>TRXKAYB22018</t>
  </si>
  <si>
    <t>TRXKAYB52015</t>
  </si>
  <si>
    <t>LDR TARIM (KARATAY)</t>
  </si>
  <si>
    <t>TRXSRCB12012</t>
  </si>
  <si>
    <t>TRXTZCB12013</t>
  </si>
  <si>
    <t>TRXASLB42016</t>
  </si>
  <si>
    <t>TRXASLB42057</t>
  </si>
  <si>
    <t>TRXKTUBB2012</t>
  </si>
  <si>
    <t>TRXGZLB42018</t>
  </si>
  <si>
    <t>TRXASLBB2057</t>
  </si>
  <si>
    <t>TRXKTUB52013</t>
  </si>
  <si>
    <t>TRXASLB62014</t>
  </si>
  <si>
    <t>TRXASLB62055</t>
  </si>
  <si>
    <t>TRXTZCB42010</t>
  </si>
  <si>
    <t>TRXASLB72013</t>
  </si>
  <si>
    <t>TRXASLB72054</t>
  </si>
  <si>
    <t>ANKARA TB</t>
  </si>
  <si>
    <t>TRXXEFB42010</t>
  </si>
  <si>
    <t>Polatlı Şube</t>
  </si>
  <si>
    <t>Kırıkkale Şube</t>
  </si>
  <si>
    <t>TRXXGBB32015</t>
  </si>
  <si>
    <t>TRXXFVB42014</t>
  </si>
  <si>
    <t>Kırşehir Şube</t>
  </si>
  <si>
    <t>TRXTTDB42011</t>
  </si>
  <si>
    <t>AVS AGRO</t>
  </si>
  <si>
    <t>TRXAVSA12010</t>
  </si>
  <si>
    <t>TRXXFGA12010</t>
  </si>
  <si>
    <t>TRXXETA02017</t>
  </si>
  <si>
    <t>TRXKANA02015</t>
  </si>
  <si>
    <t>MY SİLO (AKSARAY)</t>
  </si>
  <si>
    <t>TRXKANA12014</t>
  </si>
  <si>
    <t>TMO-TOBB (ÇORUM)</t>
  </si>
  <si>
    <t>TRXXHBA02018</t>
  </si>
  <si>
    <t>TRXOZMA32013</t>
  </si>
  <si>
    <t>TRXTYTA02021</t>
  </si>
  <si>
    <t>TRXATAA12012</t>
  </si>
  <si>
    <t>MATLI (GAZİANTEP)</t>
  </si>
  <si>
    <t>TRXXDRA12012</t>
  </si>
  <si>
    <t>Mahsul Yılı</t>
  </si>
  <si>
    <t>EVLİK (KARATAY)</t>
  </si>
  <si>
    <t>TRXEVDI01911</t>
  </si>
  <si>
    <t>TRXASLI11958</t>
  </si>
  <si>
    <t>TRXASLI11941</t>
  </si>
  <si>
    <t>SARAÇ (BEYŞEHİR)</t>
  </si>
  <si>
    <t>TRXSRCI01929</t>
  </si>
  <si>
    <t>2412</t>
  </si>
  <si>
    <t>Batman Şube</t>
  </si>
  <si>
    <t>TRXMYSI01916</t>
  </si>
  <si>
    <t>SAFİRTAŞ</t>
  </si>
  <si>
    <t>TRXTTDB62019</t>
  </si>
  <si>
    <t>TRXTTDB72018</t>
  </si>
  <si>
    <t>İthal Buğday</t>
  </si>
  <si>
    <t>POLATLI(ANKARA)</t>
  </si>
  <si>
    <t>TRXGRAB42026</t>
  </si>
  <si>
    <t>İskenderun Şube</t>
  </si>
  <si>
    <t>ÖZBUĞDAY</t>
  </si>
  <si>
    <t>TRXOZBB22015</t>
  </si>
  <si>
    <t>TRXOZBB42013</t>
  </si>
  <si>
    <t>TRXOZBB52012</t>
  </si>
  <si>
    <t>İSKENDERUN ŞUBE TOPLAMI</t>
  </si>
  <si>
    <t xml:space="preserve"> ŞUBE TOPLAMI</t>
  </si>
  <si>
    <t>Adana Şube</t>
  </si>
  <si>
    <t>ÖZEKİZLER AGRO</t>
  </si>
  <si>
    <t>TRXOZKB12017</t>
  </si>
  <si>
    <t>SANDIKÇI</t>
  </si>
  <si>
    <t>TRXSTLB32017</t>
  </si>
  <si>
    <t>TRXOZKB22016</t>
  </si>
  <si>
    <t>BAĞIŞLAR</t>
  </si>
  <si>
    <t>TRXXFAB22010</t>
  </si>
  <si>
    <t>ADANA ŞUBE TOPLAMI</t>
  </si>
  <si>
    <t>TRXXFSB12013</t>
  </si>
  <si>
    <t>TRXXEAB12022</t>
  </si>
  <si>
    <t>Kırklareli Şube</t>
  </si>
  <si>
    <t>TRXXFWB02016</t>
  </si>
  <si>
    <t>TRXLTDB12011</t>
  </si>
  <si>
    <t>TRXXFWB22014</t>
  </si>
  <si>
    <t>TRXXFWB32013</t>
  </si>
  <si>
    <t>TRXLTDB42018</t>
  </si>
  <si>
    <t>TRXKTUB82044</t>
  </si>
  <si>
    <t>TRXXFWB42012</t>
  </si>
  <si>
    <t>TRXXFWB52011</t>
  </si>
  <si>
    <t>Adıyaman Şube</t>
  </si>
  <si>
    <t>ERGÜNLER (ELAZIĞ)</t>
  </si>
  <si>
    <t>TRXERGB22012</t>
  </si>
  <si>
    <t>TEKİN LİDAŞ (BESNİ)</t>
  </si>
  <si>
    <t>TRXXFNB42011</t>
  </si>
  <si>
    <t>TRXXFNB52010</t>
  </si>
  <si>
    <t>TRXERGB12013</t>
  </si>
  <si>
    <t>TK (NURDAĞI)</t>
  </si>
  <si>
    <t>TRXTKTB32041</t>
  </si>
  <si>
    <t>TRXALLB32012</t>
  </si>
  <si>
    <t>TRXTKTB42040</t>
  </si>
  <si>
    <t>TRXALLB42011</t>
  </si>
  <si>
    <t>TRXSFTB52017</t>
  </si>
  <si>
    <t>TRXTKTB52015</t>
  </si>
  <si>
    <t>Eskişehir Şube</t>
  </si>
  <si>
    <t>TRXTLTB22016</t>
  </si>
  <si>
    <t>TRXXENB22016</t>
  </si>
  <si>
    <t>TRXXFZB42015</t>
  </si>
  <si>
    <t>TRXTLTB32015</t>
  </si>
  <si>
    <t>TRXKTUB32056</t>
  </si>
  <si>
    <t>TRXXEKB22012</t>
  </si>
  <si>
    <t>TRXKTUB52054</t>
  </si>
  <si>
    <t>TRXXEKB12013</t>
  </si>
  <si>
    <t>TRXKTUB62053</t>
  </si>
  <si>
    <t>TRXMYSB22032</t>
  </si>
  <si>
    <t>TRXMYSB22040</t>
  </si>
  <si>
    <t>AS LİDAŞ (KARAPINAR)</t>
  </si>
  <si>
    <t>ŞİMŞEKLİ</t>
  </si>
  <si>
    <t>TEKA (BALA)</t>
  </si>
  <si>
    <t>MATLI (POLATLI)</t>
  </si>
  <si>
    <t>TRXXGOB02037</t>
  </si>
  <si>
    <t>TRXGKTB12016</t>
  </si>
  <si>
    <t>TRXXGBB12017</t>
  </si>
  <si>
    <t>TRXXHBB12015</t>
  </si>
  <si>
    <t>TRXKTUA12050</t>
  </si>
  <si>
    <t>TRXGZLA02030</t>
  </si>
  <si>
    <t>TRXXFVA02028</t>
  </si>
  <si>
    <t>ÇELİKOĞULLARI</t>
  </si>
  <si>
    <t>TRXXFCI02013</t>
  </si>
  <si>
    <t>DURAK LİDAŞ</t>
  </si>
  <si>
    <t>TRXXGUI02013</t>
  </si>
  <si>
    <t>TRXSTUI01919</t>
  </si>
  <si>
    <t>EVLİK (ÇUMRA)</t>
  </si>
  <si>
    <t>TRXEVDI01929</t>
  </si>
  <si>
    <t>TRXGZLI01910</t>
  </si>
  <si>
    <t>TRXASLI11917</t>
  </si>
  <si>
    <t>TRXASLI11933</t>
  </si>
  <si>
    <t>LDR TARIM (KARAPINAR)</t>
  </si>
  <si>
    <t>TRXXFEI11911</t>
  </si>
  <si>
    <t>SATIŞ ŞEKLİ</t>
  </si>
  <si>
    <t>TOPTAN SATIŞA AÇILAN PİRİNÇ STOKLARI (TON)*</t>
  </si>
  <si>
    <t>ŞUBE</t>
  </si>
  <si>
    <t>CİNSİ</t>
  </si>
  <si>
    <t xml:space="preserve">TOPLAM </t>
  </si>
  <si>
    <t>KISA TANE GROSKİ (2019) (3622 KODLU)</t>
  </si>
  <si>
    <t>KISA TANE GROSKİ (2020) (3622 KODLU)</t>
  </si>
  <si>
    <t>BALDO (2019)
 (3681 KODLU)</t>
  </si>
  <si>
    <t>OSMANCIK           (2019)
 (3690 KODLU)</t>
  </si>
  <si>
    <t>YERUA           (2019)
(3694 KODLU)</t>
  </si>
  <si>
    <t>RONALDO (2019)
(3685 KODLU)</t>
  </si>
  <si>
    <t>LUNA (2019)
(3689 KODLU)</t>
  </si>
  <si>
    <t>RONALDO (2020)
(3685 KODLU)</t>
  </si>
  <si>
    <t>CAMMEO (2019)
(3682 KODLU)</t>
  </si>
  <si>
    <t>POLATLI</t>
  </si>
  <si>
    <t>*TMO Elektronik Satış Platformu üzerinden satılacaktır.</t>
  </si>
  <si>
    <t>LİSANSLI DEPO</t>
  </si>
  <si>
    <t>MAHSUL YILI</t>
  </si>
  <si>
    <t>MİKTAR</t>
  </si>
  <si>
    <t>ERGÜNLER (KAHTA)</t>
  </si>
  <si>
    <t>TRXERGN11911</t>
  </si>
  <si>
    <t>3411-3443</t>
  </si>
  <si>
    <t>TRXERGN11912</t>
  </si>
  <si>
    <t>3411-3472</t>
  </si>
  <si>
    <t>TRXXEPN01911</t>
  </si>
  <si>
    <t>3411-3473</t>
  </si>
  <si>
    <t>TRXXEPN02026</t>
  </si>
  <si>
    <t>MEZOPOTAMYA</t>
  </si>
  <si>
    <t>TRXXEMN21916</t>
  </si>
  <si>
    <t>TRXXFDN22019</t>
  </si>
  <si>
    <t>TRXATAN11918</t>
  </si>
  <si>
    <t>3411-3442</t>
  </si>
  <si>
    <t>TRXXELN11919</t>
  </si>
  <si>
    <t>YERKÖY</t>
  </si>
  <si>
    <t>FORTUNA (2019) (3695 KODLU)</t>
  </si>
  <si>
    <t>1123</t>
  </si>
  <si>
    <t>1141</t>
  </si>
  <si>
    <t>03 MAYIS 2021 TARİHİNDEN İTİBAREN SATIŞA AÇILAN  MAKARNALIK BUĞDAY STOKLARI (TON)</t>
  </si>
  <si>
    <t>03 MAYIS 2021 TARİHİNDEN İTİBAREN SATIŞA AÇILAN ELÜS MAKARNALIK BUĞDAY STOKLARI (KG)</t>
  </si>
  <si>
    <t>03 MAYIS 2021 TARİHİNDEN İTİBAREN SATIŞA AÇILAN  İTHAL EKMEKLİK BUĞDAY STOKLARI (TON)</t>
  </si>
  <si>
    <t>03 MAYIS 2021 TARİHİNDEN İTİBAREN SATIŞA AÇILAN  YERLİ VE İTHAL ARPA STOKLARI (TON)</t>
  </si>
  <si>
    <t>03 MAYIS 2021 TARİHİNDEN İTİBAREN SATIŞA AÇILAN  MISIR STOKLARI (TON)</t>
  </si>
  <si>
    <t>İSKENDERUN (KIRIKHAN)</t>
  </si>
  <si>
    <t>TRXOZBB12016</t>
  </si>
  <si>
    <t>BANDIRMA ŞUBE TOPLAMI</t>
  </si>
  <si>
    <t>Bandırma Şube</t>
  </si>
  <si>
    <t>BALIKESİR HUBUBAT</t>
  </si>
  <si>
    <t>TRXXFRB02032</t>
  </si>
  <si>
    <t>TRXXFWB12023</t>
  </si>
  <si>
    <t>TRXERGB22020</t>
  </si>
  <si>
    <t>TRXERGB32029</t>
  </si>
  <si>
    <t>TRXERGB02014</t>
  </si>
  <si>
    <t>TRXTLTB02018</t>
  </si>
  <si>
    <t>TRXHETB02018</t>
  </si>
  <si>
    <t>TRXXENB02018</t>
  </si>
  <si>
    <t>AKSARAY</t>
  </si>
  <si>
    <t>Afyonkarahisar Şube</t>
  </si>
  <si>
    <t>TRXMYSB41925</t>
  </si>
  <si>
    <t>TRXXEKB02014</t>
  </si>
  <si>
    <t>TRXKTUB42055</t>
  </si>
  <si>
    <t>TRXMYSB32031</t>
  </si>
  <si>
    <t>TRXMYSB42030</t>
  </si>
  <si>
    <t>KONYA</t>
  </si>
  <si>
    <t>TRXXFGB02019</t>
  </si>
  <si>
    <t>TRXTZCB02014</t>
  </si>
  <si>
    <t>TRXKTUB32015</t>
  </si>
  <si>
    <t>TRXTKTB02028</t>
  </si>
  <si>
    <t>TRXTKTB02036</t>
  </si>
  <si>
    <t>TRXMYSB32023</t>
  </si>
  <si>
    <t>TRXMYSB12074</t>
  </si>
  <si>
    <t>TRXMYSB02075</t>
  </si>
  <si>
    <t>TRXXEHB02028</t>
  </si>
  <si>
    <t>TRXXGVB02024</t>
  </si>
  <si>
    <t>2143</t>
  </si>
  <si>
    <t>TMO Elektronik Satış Platformu 
     Üzerinden  Satılacaktır</t>
  </si>
  <si>
    <t xml:space="preserve">İZMİR </t>
  </si>
  <si>
    <t>Şube Müdürlükleri Tarafından Talep Toplanarak Satılacaktır.</t>
  </si>
  <si>
    <t>BATMAN</t>
  </si>
  <si>
    <t xml:space="preserve">ESKİŞEHİR </t>
  </si>
  <si>
    <t xml:space="preserve">KAYSERİ </t>
  </si>
  <si>
    <t xml:space="preserve">KIRKLARELİ (SARAY) </t>
  </si>
  <si>
    <t xml:space="preserve">KIRŞEHİR </t>
  </si>
  <si>
    <t xml:space="preserve">SİVAS </t>
  </si>
  <si>
    <t xml:space="preserve">ŞANLIURFA </t>
  </si>
  <si>
    <t>03 MAYIS 2021 TARİHİNDEN İTİBAREN SATIŞA AÇILAN ELÜS ARPA STOKLARI (KG)</t>
  </si>
  <si>
    <t>CEMAŞ</t>
  </si>
  <si>
    <t>TRXCLDA12019</t>
  </si>
  <si>
    <t>TRXMYSA02036</t>
  </si>
  <si>
    <t>TRXMYSA02044</t>
  </si>
  <si>
    <t>TRXMYSA12035</t>
  </si>
  <si>
    <t>TRXMYSA12043</t>
  </si>
  <si>
    <t>TRXXEKA02016</t>
  </si>
  <si>
    <t>GRAİN (KIRIKHAN)</t>
  </si>
  <si>
    <t>TRXGRAI12016</t>
  </si>
  <si>
    <t>TRXGRAI02116</t>
  </si>
  <si>
    <t>LUNA (2020)   (3689 KODLU)</t>
  </si>
  <si>
    <t xml:space="preserve">BALDO (2020) (3673 KODLU) </t>
  </si>
  <si>
    <t>RONALDO
(2020)
3686 (KODLU)</t>
  </si>
  <si>
    <t>BALDO
(2020) (3681 KODLU)</t>
  </si>
  <si>
    <t>LUNA (2020) 
(3657 KODLU)</t>
  </si>
  <si>
    <t>RONALDO (2020) (3658 KODLU)</t>
  </si>
  <si>
    <t>SATIŞA AÇILAN ELÜS  NOHUT STOKLARI (KG)</t>
  </si>
  <si>
    <t>EK-1/H</t>
  </si>
  <si>
    <t>03 MAYIS 2021 TARİHİNDEN İTİBAREN SATIŞA AÇILAN YERLİ EKMEKLİK BUĞDAY STOKLARI (TON)</t>
  </si>
  <si>
    <t>TRXXEDB02019</t>
  </si>
  <si>
    <t>TRXXEDB22017</t>
  </si>
  <si>
    <t>TRXALLB72018</t>
  </si>
  <si>
    <t>2443-2445</t>
  </si>
  <si>
    <t>03 MAYIS 2021 TARİHİNDEN İTİBAREN SATIŞA AÇILAN ELÜS MISIR STOKLARI (KG)</t>
  </si>
  <si>
    <t>03 MAYIS 2021 TARİHİNDEN İTİBAREN SATIŞA AÇILAN  ELÜS EKMEKLİK BUĞDAY STOKLARI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</si>
</sst>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₺_-;\-* #,##0.00\ _₺_-;_-* &quot;-&quot;??\ _₺_-;_-@_-"/>
    <numFmt numFmtId="165" formatCode="_-* #,##0.00\ _T_L_-;\-* #,##0.00\ _T_L_-;_-* &quot;-&quot;??\ _T_L_-;_-@_-"/>
    <numFmt numFmtId="166" formatCode="0.00000"/>
    <numFmt numFmtId="167" formatCode="###,###,###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1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162"/>
      <scheme val="minor"/>
    </font>
    <font>
      <sz val="48"/>
      <color theme="1"/>
      <name val="Times New Roman"/>
      <family val="1"/>
      <charset val="162"/>
    </font>
    <font>
      <sz val="16"/>
      <color theme="1"/>
      <name val="Calibri"/>
      <family val="2"/>
      <scheme val="minor"/>
    </font>
    <font>
      <b/>
      <sz val="48"/>
      <name val="Times New Roman"/>
      <family val="1"/>
      <charset val="162"/>
    </font>
    <font>
      <sz val="48"/>
      <name val="Times New Roman"/>
      <family val="1"/>
      <charset val="162"/>
    </font>
    <font>
      <b/>
      <sz val="48"/>
      <color theme="1"/>
      <name val="Times New Roman"/>
      <family val="1"/>
      <charset val="162"/>
    </font>
    <font>
      <b/>
      <sz val="11"/>
      <color rgb="FFFF0000"/>
      <name val="Calibri"/>
      <family val="2"/>
      <scheme val="minor"/>
    </font>
    <font>
      <b/>
      <sz val="36"/>
      <color theme="1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58">
    <xf numFmtId="0" fontId="0" fillId="0" borderId="0"/>
    <xf numFmtId="164" fontId="21" fillId="0" borderId="0" applyFont="0" applyFill="0" applyBorder="0" applyAlignment="0" applyProtection="0"/>
    <xf numFmtId="0" fontId="22" fillId="0" borderId="0"/>
    <xf numFmtId="0" fontId="25" fillId="0" borderId="0"/>
    <xf numFmtId="164" fontId="2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3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82">
    <xf numFmtId="0" fontId="0" fillId="0" borderId="0" xfId="0"/>
    <xf numFmtId="0" fontId="23" fillId="0" borderId="0" xfId="0" applyFont="1"/>
    <xf numFmtId="0" fontId="30" fillId="0" borderId="0" xfId="0" applyFont="1" applyAlignment="1">
      <alignment horizontal="right"/>
    </xf>
    <xf numFmtId="0" fontId="27" fillId="0" borderId="0" xfId="0" applyFont="1"/>
    <xf numFmtId="3" fontId="0" fillId="0" borderId="0" xfId="0" applyNumberFormat="1"/>
    <xf numFmtId="0" fontId="36" fillId="0" borderId="0" xfId="0" applyFont="1" applyFill="1" applyBorder="1"/>
    <xf numFmtId="0" fontId="35" fillId="0" borderId="0" xfId="0" applyFont="1" applyBorder="1" applyAlignment="1">
      <alignment horizontal="right"/>
    </xf>
    <xf numFmtId="0" fontId="34" fillId="0" borderId="0" xfId="0" applyFont="1" applyBorder="1" applyAlignment="1"/>
    <xf numFmtId="0" fontId="34" fillId="0" borderId="0" xfId="0" applyFont="1"/>
    <xf numFmtId="0" fontId="37" fillId="0" borderId="0" xfId="0" applyFont="1"/>
    <xf numFmtId="0" fontId="38" fillId="0" borderId="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38" fillId="2" borderId="34" xfId="0" applyFont="1" applyFill="1" applyBorder="1" applyAlignment="1">
      <alignment horizontal="left" wrapText="1"/>
    </xf>
    <xf numFmtId="49" fontId="38" fillId="2" borderId="34" xfId="0" applyNumberFormat="1" applyFont="1" applyFill="1" applyBorder="1" applyAlignment="1">
      <alignment horizontal="left" wrapText="1"/>
    </xf>
    <xf numFmtId="0" fontId="32" fillId="3" borderId="9" xfId="0" applyFont="1" applyFill="1" applyBorder="1"/>
    <xf numFmtId="3" fontId="32" fillId="3" borderId="9" xfId="0" applyNumberFormat="1" applyFont="1" applyFill="1" applyBorder="1"/>
    <xf numFmtId="0" fontId="28" fillId="0" borderId="0" xfId="0" applyFont="1" applyFill="1" applyBorder="1" applyAlignment="1">
      <alignment vertical="center" wrapText="1"/>
    </xf>
    <xf numFmtId="0" fontId="41" fillId="0" borderId="0" xfId="0" applyFont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3" borderId="1" xfId="0" applyFont="1" applyFill="1" applyBorder="1" applyAlignment="1">
      <alignment horizontal="center" vertical="top" wrapText="1"/>
    </xf>
    <xf numFmtId="0" fontId="40" fillId="3" borderId="10" xfId="0" applyFont="1" applyFill="1" applyBorder="1" applyAlignment="1">
      <alignment horizontal="left" vertical="top"/>
    </xf>
    <xf numFmtId="3" fontId="4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/>
    </xf>
    <xf numFmtId="0" fontId="23" fillId="0" borderId="0" xfId="0" applyFont="1" applyFill="1"/>
    <xf numFmtId="0" fontId="29" fillId="0" borderId="0" xfId="0" applyFont="1" applyFill="1"/>
    <xf numFmtId="0" fontId="30" fillId="0" borderId="0" xfId="0" applyFont="1" applyFill="1" applyBorder="1" applyAlignment="1">
      <alignment horizontal="right"/>
    </xf>
    <xf numFmtId="3" fontId="29" fillId="0" borderId="0" xfId="0" applyNumberFormat="1" applyFont="1" applyFill="1"/>
    <xf numFmtId="0" fontId="34" fillId="0" borderId="0" xfId="0" applyFont="1" applyFill="1" applyBorder="1" applyAlignment="1">
      <alignment horizontal="left"/>
    </xf>
    <xf numFmtId="0" fontId="26" fillId="0" borderId="9" xfId="0" applyFont="1" applyFill="1" applyBorder="1" applyAlignment="1"/>
    <xf numFmtId="3" fontId="26" fillId="0" borderId="15" xfId="0" applyNumberFormat="1" applyFont="1" applyFill="1" applyBorder="1" applyAlignment="1">
      <alignment horizontal="right"/>
    </xf>
    <xf numFmtId="3" fontId="26" fillId="0" borderId="8" xfId="0" applyNumberFormat="1" applyFont="1" applyFill="1" applyBorder="1" applyAlignment="1">
      <alignment horizontal="right"/>
    </xf>
    <xf numFmtId="3" fontId="26" fillId="0" borderId="14" xfId="0" applyNumberFormat="1" applyFont="1" applyFill="1" applyBorder="1" applyAlignment="1">
      <alignment horizontal="right"/>
    </xf>
    <xf numFmtId="0" fontId="42" fillId="0" borderId="1" xfId="0" applyFont="1" applyBorder="1" applyAlignment="1">
      <alignment horizontal="center" vertical="center" wrapText="1"/>
    </xf>
    <xf numFmtId="3" fontId="32" fillId="0" borderId="1" xfId="0" applyNumberFormat="1" applyFont="1" applyFill="1" applyBorder="1" applyAlignment="1"/>
    <xf numFmtId="3" fontId="32" fillId="0" borderId="1" xfId="0" applyNumberFormat="1" applyFont="1" applyFill="1" applyBorder="1" applyAlignment="1">
      <alignment horizontal="center"/>
    </xf>
    <xf numFmtId="3" fontId="32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30" fillId="0" borderId="8" xfId="0" applyNumberFormat="1" applyFont="1" applyFill="1" applyBorder="1" applyAlignment="1"/>
    <xf numFmtId="0" fontId="36" fillId="0" borderId="21" xfId="0" applyFont="1" applyFill="1" applyBorder="1" applyAlignment="1">
      <alignment vertical="center" wrapText="1"/>
    </xf>
    <xf numFmtId="0" fontId="41" fillId="4" borderId="10" xfId="0" applyFont="1" applyFill="1" applyBorder="1" applyAlignment="1">
      <alignment horizontal="left" vertical="top" wrapText="1"/>
    </xf>
    <xf numFmtId="0" fontId="41" fillId="4" borderId="1" xfId="0" applyFont="1" applyFill="1" applyBorder="1" applyAlignment="1">
      <alignment horizontal="center" vertical="top" wrapText="1"/>
    </xf>
    <xf numFmtId="0" fontId="40" fillId="4" borderId="1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 wrapText="1"/>
    </xf>
    <xf numFmtId="0" fontId="28" fillId="2" borderId="10" xfId="0" applyFont="1" applyFill="1" applyBorder="1" applyAlignment="1">
      <alignment horizontal="left" wrapText="1"/>
    </xf>
    <xf numFmtId="3" fontId="28" fillId="2" borderId="1" xfId="0" applyNumberFormat="1" applyFont="1" applyFill="1" applyBorder="1" applyAlignment="1">
      <alignment horizontal="center"/>
    </xf>
    <xf numFmtId="3" fontId="28" fillId="2" borderId="11" xfId="0" applyNumberFormat="1" applyFont="1" applyFill="1" applyBorder="1" applyAlignment="1">
      <alignment horizontal="right"/>
    </xf>
    <xf numFmtId="0" fontId="28" fillId="2" borderId="12" xfId="0" applyFont="1" applyFill="1" applyBorder="1" applyAlignment="1">
      <alignment horizontal="left" wrapText="1"/>
    </xf>
    <xf numFmtId="3" fontId="28" fillId="2" borderId="2" xfId="0" applyNumberFormat="1" applyFont="1" applyFill="1" applyBorder="1" applyAlignment="1">
      <alignment horizontal="center" wrapText="1"/>
    </xf>
    <xf numFmtId="3" fontId="28" fillId="2" borderId="2" xfId="0" applyNumberFormat="1" applyFont="1" applyFill="1" applyBorder="1" applyAlignment="1">
      <alignment horizontal="center"/>
    </xf>
    <xf numFmtId="0" fontId="28" fillId="2" borderId="22" xfId="0" applyFont="1" applyFill="1" applyBorder="1" applyAlignment="1">
      <alignment horizontal="left" wrapText="1"/>
    </xf>
    <xf numFmtId="3" fontId="28" fillId="2" borderId="23" xfId="0" applyNumberFormat="1" applyFont="1" applyFill="1" applyBorder="1" applyAlignment="1">
      <alignment horizontal="center" wrapText="1"/>
    </xf>
    <xf numFmtId="3" fontId="28" fillId="2" borderId="23" xfId="0" applyNumberFormat="1" applyFont="1" applyFill="1" applyBorder="1" applyAlignment="1">
      <alignment horizontal="center"/>
    </xf>
    <xf numFmtId="3" fontId="28" fillId="2" borderId="24" xfId="0" applyNumberFormat="1" applyFont="1" applyFill="1" applyBorder="1" applyAlignment="1">
      <alignment horizontal="right"/>
    </xf>
    <xf numFmtId="0" fontId="28" fillId="2" borderId="1" xfId="0" applyFont="1" applyFill="1" applyBorder="1" applyAlignment="1">
      <alignment horizontal="left" wrapText="1"/>
    </xf>
    <xf numFmtId="3" fontId="44" fillId="2" borderId="1" xfId="0" applyNumberFormat="1" applyFont="1" applyFill="1" applyBorder="1" applyAlignment="1">
      <alignment horizontal="center" wrapText="1"/>
    </xf>
    <xf numFmtId="3" fontId="26" fillId="2" borderId="1" xfId="0" applyNumberFormat="1" applyFont="1" applyFill="1" applyBorder="1" applyAlignment="1">
      <alignment horizontal="right" wrapText="1"/>
    </xf>
    <xf numFmtId="0" fontId="28" fillId="2" borderId="10" xfId="0" applyFont="1" applyFill="1" applyBorder="1" applyAlignment="1">
      <alignment horizontal="left" vertical="center" wrapText="1"/>
    </xf>
    <xf numFmtId="0" fontId="28" fillId="2" borderId="6" xfId="0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4" xfId="0" applyNumberFormat="1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left" vertical="center" wrapText="1"/>
    </xf>
    <xf numFmtId="0" fontId="28" fillId="2" borderId="27" xfId="0" applyFont="1" applyFill="1" applyBorder="1" applyAlignment="1">
      <alignment horizontal="center" vertical="center" wrapText="1"/>
    </xf>
    <xf numFmtId="3" fontId="28" fillId="2" borderId="2" xfId="0" applyNumberFormat="1" applyFont="1" applyFill="1" applyBorder="1" applyAlignment="1">
      <alignment horizontal="center" vertical="center"/>
    </xf>
    <xf numFmtId="3" fontId="28" fillId="2" borderId="19" xfId="0" applyNumberFormat="1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8" fillId="2" borderId="22" xfId="0" applyFont="1" applyFill="1" applyBorder="1" applyAlignment="1">
      <alignment horizontal="left" vertical="center" wrapText="1"/>
    </xf>
    <xf numFmtId="0" fontId="28" fillId="2" borderId="16" xfId="0" applyFont="1" applyFill="1" applyBorder="1" applyAlignment="1">
      <alignment horizontal="center" vertical="center" wrapText="1"/>
    </xf>
    <xf numFmtId="0" fontId="28" fillId="2" borderId="23" xfId="0" applyFont="1" applyFill="1" applyBorder="1" applyAlignment="1">
      <alignment horizontal="center" vertical="center" wrapText="1"/>
    </xf>
    <xf numFmtId="3" fontId="28" fillId="2" borderId="23" xfId="0" applyNumberFormat="1" applyFont="1" applyFill="1" applyBorder="1" applyAlignment="1">
      <alignment horizontal="center" vertical="center"/>
    </xf>
    <xf numFmtId="3" fontId="28" fillId="2" borderId="17" xfId="0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left" vertical="center" wrapText="1"/>
    </xf>
    <xf numFmtId="0" fontId="36" fillId="4" borderId="1" xfId="0" applyFont="1" applyFill="1" applyBorder="1" applyAlignment="1">
      <alignment horizontal="center" vertical="center" wrapText="1"/>
    </xf>
    <xf numFmtId="3" fontId="36" fillId="4" borderId="1" xfId="0" applyNumberFormat="1" applyFont="1" applyFill="1" applyBorder="1" applyAlignment="1">
      <alignment horizontal="center" vertical="center"/>
    </xf>
    <xf numFmtId="3" fontId="43" fillId="4" borderId="4" xfId="0" applyNumberFormat="1" applyFont="1" applyFill="1" applyBorder="1" applyAlignment="1">
      <alignment horizontal="right" vertical="center" wrapText="1"/>
    </xf>
    <xf numFmtId="3" fontId="43" fillId="4" borderId="19" xfId="0" applyNumberFormat="1" applyFont="1" applyFill="1" applyBorder="1" applyAlignment="1">
      <alignment horizontal="right" vertical="center" wrapText="1"/>
    </xf>
    <xf numFmtId="0" fontId="47" fillId="0" borderId="0" xfId="0" applyFont="1" applyAlignment="1">
      <alignment horizontal="center" vertical="top" wrapText="1"/>
    </xf>
    <xf numFmtId="3" fontId="34" fillId="0" borderId="0" xfId="0" applyNumberFormat="1" applyFont="1" applyBorder="1" applyAlignment="1"/>
    <xf numFmtId="3" fontId="47" fillId="0" borderId="0" xfId="0" applyNumberFormat="1" applyFont="1" applyAlignment="1">
      <alignment horizontal="center" vertical="top" wrapText="1"/>
    </xf>
    <xf numFmtId="0" fontId="36" fillId="2" borderId="3" xfId="0" applyFont="1" applyFill="1" applyBorder="1" applyAlignment="1">
      <alignment horizontal="left" vertical="center" wrapText="1"/>
    </xf>
    <xf numFmtId="0" fontId="36" fillId="2" borderId="1" xfId="0" applyFont="1" applyFill="1" applyBorder="1" applyAlignment="1">
      <alignment horizontal="center" vertical="center" wrapText="1"/>
    </xf>
    <xf numFmtId="3" fontId="36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3" fontId="36" fillId="2" borderId="4" xfId="0" applyNumberFormat="1" applyFont="1" applyFill="1" applyBorder="1" applyAlignment="1">
      <alignment horizontal="right" vertical="center"/>
    </xf>
    <xf numFmtId="0" fontId="36" fillId="2" borderId="1" xfId="0" applyFont="1" applyFill="1" applyBorder="1" applyAlignment="1">
      <alignment horizontal="left" vertical="center" wrapText="1"/>
    </xf>
    <xf numFmtId="3" fontId="36" fillId="2" borderId="4" xfId="0" applyNumberFormat="1" applyFont="1" applyFill="1" applyBorder="1" applyAlignment="1">
      <alignment horizontal="right" vertical="center" wrapText="1"/>
    </xf>
    <xf numFmtId="0" fontId="36" fillId="2" borderId="1" xfId="0" applyNumberFormat="1" applyFont="1" applyFill="1" applyBorder="1" applyAlignment="1">
      <alignment horizontal="center" vertical="center" wrapText="1"/>
    </xf>
    <xf numFmtId="1" fontId="36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vertical="center" wrapText="1"/>
    </xf>
    <xf numFmtId="0" fontId="41" fillId="0" borderId="0" xfId="0" applyFont="1" applyAlignment="1">
      <alignment horizontal="left" vertical="top"/>
    </xf>
    <xf numFmtId="0" fontId="48" fillId="0" borderId="0" xfId="0" applyFont="1"/>
    <xf numFmtId="0" fontId="0" fillId="2" borderId="0" xfId="0" applyFill="1" applyAlignment="1">
      <alignment horizontal="left" vertical="top"/>
    </xf>
    <xf numFmtId="0" fontId="0" fillId="2" borderId="0" xfId="0" applyFill="1" applyAlignment="1">
      <alignment horizontal="right" vertical="top"/>
    </xf>
    <xf numFmtId="3" fontId="0" fillId="2" borderId="0" xfId="0" applyNumberFormat="1" applyFill="1" applyAlignment="1">
      <alignment horizontal="right" vertical="top"/>
    </xf>
    <xf numFmtId="0" fontId="0" fillId="2" borderId="10" xfId="0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10" fillId="2" borderId="10" xfId="0" applyFont="1" applyFill="1" applyBorder="1" applyAlignment="1">
      <alignment horizontal="left" vertical="top"/>
    </xf>
    <xf numFmtId="3" fontId="41" fillId="0" borderId="32" xfId="0" applyNumberFormat="1" applyFont="1" applyBorder="1" applyAlignment="1">
      <alignment horizontal="right" vertical="top" wrapText="1"/>
    </xf>
    <xf numFmtId="0" fontId="28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top" wrapText="1"/>
    </xf>
    <xf numFmtId="3" fontId="0" fillId="2" borderId="11" xfId="0" applyNumberFormat="1" applyFill="1" applyBorder="1" applyAlignment="1">
      <alignment horizontal="right" vertical="top"/>
    </xf>
    <xf numFmtId="3" fontId="41" fillId="4" borderId="11" xfId="0" applyNumberFormat="1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left" vertical="top" wrapText="1"/>
    </xf>
    <xf numFmtId="3" fontId="4" fillId="2" borderId="11" xfId="0" applyNumberFormat="1" applyFont="1" applyFill="1" applyBorder="1" applyAlignment="1">
      <alignment horizontal="right" vertical="top" wrapText="1"/>
    </xf>
    <xf numFmtId="3" fontId="45" fillId="2" borderId="11" xfId="0" applyNumberFormat="1" applyFont="1" applyFill="1" applyBorder="1" applyAlignment="1">
      <alignment horizontal="right" vertical="top"/>
    </xf>
    <xf numFmtId="3" fontId="41" fillId="3" borderId="11" xfId="0" applyNumberFormat="1" applyFont="1" applyFill="1" applyBorder="1" applyAlignment="1">
      <alignment horizontal="right" vertical="top" wrapText="1"/>
    </xf>
    <xf numFmtId="0" fontId="41" fillId="0" borderId="29" xfId="0" applyFont="1" applyBorder="1" applyAlignment="1">
      <alignment horizontal="center" vertical="top" wrapText="1"/>
    </xf>
    <xf numFmtId="0" fontId="41" fillId="0" borderId="30" xfId="0" applyFont="1" applyBorder="1" applyAlignment="1">
      <alignment horizontal="center" vertical="top" wrapText="1"/>
    </xf>
    <xf numFmtId="0" fontId="41" fillId="4" borderId="22" xfId="0" applyFont="1" applyFill="1" applyBorder="1" applyAlignment="1">
      <alignment horizontal="left" vertical="top" wrapText="1"/>
    </xf>
    <xf numFmtId="0" fontId="41" fillId="4" borderId="23" xfId="0" applyFont="1" applyFill="1" applyBorder="1" applyAlignment="1">
      <alignment horizontal="center" vertical="top" wrapText="1"/>
    </xf>
    <xf numFmtId="3" fontId="41" fillId="4" borderId="24" xfId="0" applyNumberFormat="1" applyFont="1" applyFill="1" applyBorder="1" applyAlignment="1">
      <alignment horizontal="right" vertical="top" wrapText="1"/>
    </xf>
    <xf numFmtId="3" fontId="0" fillId="2" borderId="0" xfId="0" applyNumberFormat="1" applyFill="1" applyBorder="1" applyAlignment="1">
      <alignment horizontal="right" vertical="top"/>
    </xf>
    <xf numFmtId="0" fontId="41" fillId="2" borderId="0" xfId="0" applyFont="1" applyFill="1" applyAlignment="1">
      <alignment horizontal="center" vertical="top" wrapText="1"/>
    </xf>
    <xf numFmtId="0" fontId="47" fillId="0" borderId="0" xfId="0" applyFont="1" applyBorder="1" applyAlignment="1">
      <alignment horizontal="center" vertical="top" wrapText="1"/>
    </xf>
    <xf numFmtId="3" fontId="46" fillId="0" borderId="0" xfId="0" applyNumberFormat="1" applyFont="1" applyBorder="1" applyAlignment="1">
      <alignment vertical="top"/>
    </xf>
    <xf numFmtId="3" fontId="46" fillId="2" borderId="0" xfId="0" applyNumberFormat="1" applyFont="1" applyFill="1" applyBorder="1" applyAlignment="1">
      <alignment vertical="top" wrapText="1"/>
    </xf>
    <xf numFmtId="0" fontId="27" fillId="2" borderId="1" xfId="0" applyFont="1" applyFill="1" applyBorder="1" applyAlignment="1">
      <alignment horizontal="center" vertical="top"/>
    </xf>
    <xf numFmtId="0" fontId="30" fillId="0" borderId="16" xfId="0" applyFont="1" applyBorder="1" applyAlignment="1">
      <alignment horizontal="center" vertical="top" wrapText="1"/>
    </xf>
    <xf numFmtId="0" fontId="30" fillId="0" borderId="23" xfId="0" applyFont="1" applyBorder="1" applyAlignment="1">
      <alignment horizontal="center" vertical="top" wrapText="1"/>
    </xf>
    <xf numFmtId="3" fontId="28" fillId="2" borderId="11" xfId="0" applyNumberFormat="1" applyFont="1" applyFill="1" applyBorder="1" applyAlignment="1">
      <alignment horizontal="right" vertical="center"/>
    </xf>
    <xf numFmtId="3" fontId="28" fillId="2" borderId="40" xfId="0" applyNumberFormat="1" applyFont="1" applyFill="1" applyBorder="1" applyAlignment="1">
      <alignment horizontal="right" vertical="center"/>
    </xf>
    <xf numFmtId="3" fontId="28" fillId="2" borderId="24" xfId="0" applyNumberFormat="1" applyFont="1" applyFill="1" applyBorder="1" applyAlignment="1">
      <alignment horizontal="right" vertical="center"/>
    </xf>
    <xf numFmtId="0" fontId="41" fillId="2" borderId="0" xfId="0" applyFont="1" applyFill="1" applyBorder="1" applyAlignment="1">
      <alignment horizontal="center" vertical="top" wrapText="1"/>
    </xf>
    <xf numFmtId="3" fontId="45" fillId="2" borderId="0" xfId="0" applyNumberFormat="1" applyFont="1" applyFill="1" applyBorder="1" applyAlignment="1">
      <alignment horizontal="right" vertical="top"/>
    </xf>
    <xf numFmtId="166" fontId="41" fillId="2" borderId="0" xfId="0" applyNumberFormat="1" applyFont="1" applyFill="1" applyAlignment="1">
      <alignment horizontal="center" vertical="top" wrapText="1"/>
    </xf>
    <xf numFmtId="0" fontId="32" fillId="0" borderId="1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right"/>
    </xf>
    <xf numFmtId="0" fontId="28" fillId="2" borderId="25" xfId="0" applyFont="1" applyFill="1" applyBorder="1" applyAlignment="1">
      <alignment horizontal="left" vertical="center" wrapText="1"/>
    </xf>
    <xf numFmtId="0" fontId="28" fillId="2" borderId="28" xfId="0" applyFont="1" applyFill="1" applyBorder="1" applyAlignment="1">
      <alignment horizontal="center" vertical="center" wrapText="1"/>
    </xf>
    <xf numFmtId="3" fontId="28" fillId="2" borderId="36" xfId="0" applyNumberFormat="1" applyFont="1" applyFill="1" applyBorder="1" applyAlignment="1">
      <alignment horizontal="center" vertical="center"/>
    </xf>
    <xf numFmtId="3" fontId="28" fillId="2" borderId="38" xfId="0" applyNumberFormat="1" applyFont="1" applyFill="1" applyBorder="1" applyAlignment="1">
      <alignment horizontal="center" vertical="center"/>
    </xf>
    <xf numFmtId="3" fontId="28" fillId="2" borderId="37" xfId="0" applyNumberFormat="1" applyFont="1" applyFill="1" applyBorder="1" applyAlignment="1">
      <alignment horizontal="right" vertical="center"/>
    </xf>
    <xf numFmtId="3" fontId="36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3" fontId="36" fillId="2" borderId="7" xfId="0" applyNumberFormat="1" applyFont="1" applyFill="1" applyBorder="1" applyAlignment="1">
      <alignment horizontal="right" vertical="center"/>
    </xf>
    <xf numFmtId="0" fontId="30" fillId="0" borderId="22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/>
    </xf>
    <xf numFmtId="0" fontId="0" fillId="2" borderId="13" xfId="0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/>
    </xf>
    <xf numFmtId="3" fontId="0" fillId="2" borderId="37" xfId="0" applyNumberFormat="1" applyFill="1" applyBorder="1" applyAlignment="1">
      <alignment horizontal="right" vertical="top"/>
    </xf>
    <xf numFmtId="0" fontId="41" fillId="0" borderId="1" xfId="0" applyFont="1" applyBorder="1" applyAlignment="1">
      <alignment horizontal="center" vertical="top" wrapText="1"/>
    </xf>
    <xf numFmtId="0" fontId="41" fillId="0" borderId="1" xfId="0" applyFont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left" wrapText="1"/>
    </xf>
    <xf numFmtId="3" fontId="28" fillId="2" borderId="3" xfId="0" applyNumberFormat="1" applyFont="1" applyFill="1" applyBorder="1" applyAlignment="1">
      <alignment horizontal="center"/>
    </xf>
    <xf numFmtId="3" fontId="28" fillId="2" borderId="3" xfId="0" applyNumberFormat="1" applyFont="1" applyFill="1" applyBorder="1" applyAlignment="1">
      <alignment horizontal="center" wrapText="1"/>
    </xf>
    <xf numFmtId="3" fontId="28" fillId="2" borderId="7" xfId="0" applyNumberFormat="1" applyFont="1" applyFill="1" applyBorder="1" applyAlignment="1">
      <alignment horizontal="center" wrapText="1"/>
    </xf>
    <xf numFmtId="3" fontId="28" fillId="2" borderId="37" xfId="0" applyNumberFormat="1" applyFont="1" applyFill="1" applyBorder="1" applyAlignment="1">
      <alignment horizontal="right"/>
    </xf>
    <xf numFmtId="49" fontId="32" fillId="0" borderId="1" xfId="0" applyNumberFormat="1" applyFont="1" applyFill="1" applyBorder="1" applyAlignment="1">
      <alignment horizontal="center" vertical="center" wrapText="1"/>
    </xf>
    <xf numFmtId="0" fontId="32" fillId="0" borderId="1" xfId="0" applyNumberFormat="1" applyFont="1" applyFill="1" applyBorder="1" applyAlignment="1">
      <alignment horizontal="center" vertical="center" wrapText="1"/>
    </xf>
    <xf numFmtId="3" fontId="26" fillId="0" borderId="9" xfId="0" applyNumberFormat="1" applyFont="1" applyFill="1" applyBorder="1" applyAlignment="1">
      <alignment horizontal="right"/>
    </xf>
    <xf numFmtId="0" fontId="38" fillId="0" borderId="1" xfId="0" applyFont="1" applyFill="1" applyBorder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27" fillId="2" borderId="13" xfId="0" applyFont="1" applyFill="1" applyBorder="1" applyAlignment="1">
      <alignment vertical="center"/>
    </xf>
    <xf numFmtId="0" fontId="27" fillId="2" borderId="3" xfId="0" applyFont="1" applyFill="1" applyBorder="1" applyAlignment="1">
      <alignment horizontal="center" vertical="center"/>
    </xf>
    <xf numFmtId="3" fontId="27" fillId="2" borderId="37" xfId="0" applyNumberFormat="1" applyFont="1" applyFill="1" applyBorder="1" applyAlignment="1">
      <alignment vertical="top"/>
    </xf>
    <xf numFmtId="0" fontId="27" fillId="2" borderId="10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3" fontId="27" fillId="2" borderId="11" xfId="0" applyNumberFormat="1" applyFont="1" applyFill="1" applyBorder="1" applyAlignment="1">
      <alignment vertical="top"/>
    </xf>
    <xf numFmtId="0" fontId="30" fillId="4" borderId="13" xfId="0" applyFont="1" applyFill="1" applyBorder="1" applyAlignment="1">
      <alignment vertical="center"/>
    </xf>
    <xf numFmtId="0" fontId="30" fillId="4" borderId="1" xfId="0" applyFont="1" applyFill="1" applyBorder="1" applyAlignment="1">
      <alignment horizontal="center" vertical="center" wrapText="1"/>
    </xf>
    <xf numFmtId="3" fontId="30" fillId="4" borderId="11" xfId="0" applyNumberFormat="1" applyFont="1" applyFill="1" applyBorder="1" applyAlignment="1">
      <alignment vertical="top"/>
    </xf>
    <xf numFmtId="0" fontId="30" fillId="4" borderId="3" xfId="0" applyFont="1" applyFill="1" applyBorder="1" applyAlignment="1">
      <alignment horizontal="center" vertical="center" wrapText="1"/>
    </xf>
    <xf numFmtId="3" fontId="30" fillId="4" borderId="37" xfId="0" applyNumberFormat="1" applyFont="1" applyFill="1" applyBorder="1" applyAlignment="1">
      <alignment vertical="top"/>
    </xf>
    <xf numFmtId="0" fontId="27" fillId="2" borderId="3" xfId="0" applyFont="1" applyFill="1" applyBorder="1" applyAlignment="1">
      <alignment horizontal="center" vertical="center" wrapText="1"/>
    </xf>
    <xf numFmtId="0" fontId="30" fillId="4" borderId="26" xfId="0" applyFont="1" applyFill="1" applyBorder="1" applyAlignment="1">
      <alignment horizontal="center" vertical="top"/>
    </xf>
    <xf numFmtId="0" fontId="27" fillId="4" borderId="3" xfId="0" applyFont="1" applyFill="1" applyBorder="1" applyAlignment="1">
      <alignment horizontal="center" vertical="top"/>
    </xf>
    <xf numFmtId="0" fontId="27" fillId="2" borderId="1" xfId="0" applyFont="1" applyFill="1" applyBorder="1" applyAlignment="1">
      <alignment horizontal="center" vertical="top" wrapText="1"/>
    </xf>
    <xf numFmtId="3" fontId="27" fillId="2" borderId="11" xfId="0" applyNumberFormat="1" applyFont="1" applyFill="1" applyBorder="1" applyAlignment="1">
      <alignment vertical="top" wrapText="1"/>
    </xf>
    <xf numFmtId="0" fontId="30" fillId="4" borderId="6" xfId="0" applyFont="1" applyFill="1" applyBorder="1" applyAlignment="1">
      <alignment horizontal="center" vertical="top" wrapText="1"/>
    </xf>
    <xf numFmtId="0" fontId="30" fillId="4" borderId="1" xfId="0" applyFont="1" applyFill="1" applyBorder="1" applyAlignment="1">
      <alignment horizontal="center" vertical="top" wrapText="1"/>
    </xf>
    <xf numFmtId="3" fontId="30" fillId="4" borderId="11" xfId="0" applyNumberFormat="1" applyFont="1" applyFill="1" applyBorder="1" applyAlignment="1">
      <alignment vertical="top" wrapText="1"/>
    </xf>
    <xf numFmtId="0" fontId="27" fillId="2" borderId="10" xfId="0" applyFont="1" applyFill="1" applyBorder="1" applyAlignment="1">
      <alignment horizontal="left" vertical="center"/>
    </xf>
    <xf numFmtId="0" fontId="30" fillId="4" borderId="10" xfId="0" applyFont="1" applyFill="1" applyBorder="1" applyAlignment="1">
      <alignment horizontal="left" vertical="center"/>
    </xf>
    <xf numFmtId="0" fontId="30" fillId="4" borderId="7" xfId="0" applyFont="1" applyFill="1" applyBorder="1" applyAlignment="1">
      <alignment horizontal="center" vertical="top" wrapText="1"/>
    </xf>
    <xf numFmtId="0" fontId="30" fillId="4" borderId="26" xfId="0" applyFont="1" applyFill="1" applyBorder="1" applyAlignment="1">
      <alignment horizontal="center" vertical="top" wrapText="1"/>
    </xf>
    <xf numFmtId="0" fontId="30" fillId="4" borderId="3" xfId="0" applyFont="1" applyFill="1" applyBorder="1" applyAlignment="1">
      <alignment horizontal="center" vertical="top" wrapText="1"/>
    </xf>
    <xf numFmtId="3" fontId="30" fillId="4" borderId="37" xfId="0" applyNumberFormat="1" applyFont="1" applyFill="1" applyBorder="1" applyAlignment="1">
      <alignment vertical="top" wrapText="1"/>
    </xf>
    <xf numFmtId="3" fontId="30" fillId="0" borderId="17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49" fontId="38" fillId="2" borderId="35" xfId="0" applyNumberFormat="1" applyFont="1" applyFill="1" applyBorder="1" applyAlignment="1">
      <alignment horizontal="left" wrapText="1"/>
    </xf>
    <xf numFmtId="0" fontId="38" fillId="0" borderId="0" xfId="0" applyFont="1" applyFill="1"/>
    <xf numFmtId="3" fontId="38" fillId="0" borderId="37" xfId="0" applyNumberFormat="1" applyFont="1" applyFill="1" applyBorder="1" applyAlignment="1">
      <alignment horizontal="right"/>
    </xf>
    <xf numFmtId="3" fontId="38" fillId="0" borderId="11" xfId="0" applyNumberFormat="1" applyFont="1" applyFill="1" applyBorder="1" applyAlignment="1">
      <alignment horizontal="right"/>
    </xf>
    <xf numFmtId="0" fontId="38" fillId="0" borderId="8" xfId="0" applyFont="1" applyFill="1" applyBorder="1"/>
    <xf numFmtId="0" fontId="38" fillId="0" borderId="0" xfId="0" applyFont="1" applyFill="1" applyBorder="1"/>
    <xf numFmtId="3" fontId="38" fillId="0" borderId="0" xfId="0" applyNumberFormat="1" applyFont="1" applyFill="1"/>
    <xf numFmtId="0" fontId="50" fillId="0" borderId="0" xfId="0" applyFont="1" applyFill="1" applyAlignment="1">
      <alignment vertical="center"/>
    </xf>
    <xf numFmtId="3" fontId="26" fillId="3" borderId="29" xfId="0" applyNumberFormat="1" applyFont="1" applyFill="1" applyBorder="1" applyAlignment="1">
      <alignment horizontal="left"/>
    </xf>
    <xf numFmtId="3" fontId="26" fillId="3" borderId="21" xfId="0" applyNumberFormat="1" applyFont="1" applyFill="1" applyBorder="1" applyAlignment="1">
      <alignment horizontal="center"/>
    </xf>
    <xf numFmtId="3" fontId="26" fillId="3" borderId="30" xfId="0" applyNumberFormat="1" applyFont="1" applyFill="1" applyBorder="1" applyAlignment="1">
      <alignment horizontal="center"/>
    </xf>
    <xf numFmtId="3" fontId="26" fillId="3" borderId="21" xfId="0" applyNumberFormat="1" applyFont="1" applyFill="1" applyBorder="1" applyAlignment="1">
      <alignment horizontal="right"/>
    </xf>
    <xf numFmtId="3" fontId="32" fillId="2" borderId="45" xfId="0" applyNumberFormat="1" applyFont="1" applyFill="1" applyBorder="1" applyAlignment="1">
      <alignment horizontal="left" vertical="center"/>
    </xf>
    <xf numFmtId="3" fontId="32" fillId="2" borderId="45" xfId="0" applyNumberFormat="1" applyFont="1" applyFill="1" applyBorder="1" applyAlignment="1">
      <alignment horizontal="center" vertical="center"/>
    </xf>
    <xf numFmtId="1" fontId="32" fillId="2" borderId="23" xfId="0" applyNumberFormat="1" applyFont="1" applyFill="1" applyBorder="1" applyAlignment="1">
      <alignment horizontal="center" vertical="center" wrapText="1"/>
    </xf>
    <xf numFmtId="0" fontId="36" fillId="4" borderId="2" xfId="0" applyFont="1" applyFill="1" applyBorder="1" applyAlignment="1">
      <alignment horizontal="left" vertical="center" wrapText="1"/>
    </xf>
    <xf numFmtId="0" fontId="24" fillId="0" borderId="15" xfId="0" applyFont="1" applyFill="1" applyBorder="1" applyAlignment="1"/>
    <xf numFmtId="0" fontId="24" fillId="0" borderId="14" xfId="0" applyFont="1" applyFill="1" applyBorder="1" applyAlignment="1"/>
    <xf numFmtId="0" fontId="38" fillId="0" borderId="10" xfId="0" applyFont="1" applyFill="1" applyBorder="1" applyAlignment="1">
      <alignment horizontal="left" vertical="center" wrapText="1"/>
    </xf>
    <xf numFmtId="0" fontId="51" fillId="0" borderId="0" xfId="0" applyFont="1"/>
    <xf numFmtId="49" fontId="26" fillId="0" borderId="1" xfId="0" applyNumberFormat="1" applyFont="1" applyFill="1" applyBorder="1" applyAlignment="1">
      <alignment horizontal="center" wrapText="1"/>
    </xf>
    <xf numFmtId="49" fontId="26" fillId="0" borderId="1" xfId="0" applyNumberFormat="1" applyFont="1" applyFill="1" applyBorder="1" applyAlignment="1">
      <alignment horizontal="left" wrapText="1"/>
    </xf>
    <xf numFmtId="3" fontId="28" fillId="0" borderId="1" xfId="0" applyNumberFormat="1" applyFont="1" applyFill="1" applyBorder="1" applyAlignment="1">
      <alignment horizontal="right" wrapText="1"/>
    </xf>
    <xf numFmtId="3" fontId="26" fillId="0" borderId="1" xfId="0" applyNumberFormat="1" applyFont="1" applyFill="1" applyBorder="1" applyAlignment="1">
      <alignment horizontal="right" wrapText="1"/>
    </xf>
    <xf numFmtId="0" fontId="26" fillId="0" borderId="1" xfId="0" applyFont="1" applyFill="1" applyBorder="1" applyAlignment="1">
      <alignment horizontal="left" wrapText="1"/>
    </xf>
    <xf numFmtId="3" fontId="28" fillId="0" borderId="1" xfId="0" applyNumberFormat="1" applyFont="1" applyFill="1" applyBorder="1" applyAlignment="1">
      <alignment horizontal="right"/>
    </xf>
    <xf numFmtId="0" fontId="26" fillId="0" borderId="1" xfId="0" applyFont="1" applyFill="1" applyBorder="1" applyAlignment="1">
      <alignment horizontal="center"/>
    </xf>
    <xf numFmtId="3" fontId="26" fillId="0" borderId="1" xfId="0" applyNumberFormat="1" applyFont="1" applyFill="1" applyBorder="1" applyAlignment="1">
      <alignment horizontal="right"/>
    </xf>
    <xf numFmtId="0" fontId="48" fillId="0" borderId="1" xfId="0" applyFont="1" applyBorder="1"/>
    <xf numFmtId="0" fontId="24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/>
    </xf>
    <xf numFmtId="0" fontId="23" fillId="0" borderId="1" xfId="0" applyFont="1" applyBorder="1" applyAlignment="1">
      <alignment horizontal="right"/>
    </xf>
    <xf numFmtId="0" fontId="23" fillId="0" borderId="1" xfId="0" applyFont="1" applyBorder="1" applyAlignment="1">
      <alignment horizontal="center"/>
    </xf>
    <xf numFmtId="3" fontId="23" fillId="0" borderId="1" xfId="0" applyNumberFormat="1" applyFont="1" applyBorder="1" applyAlignment="1">
      <alignment horizontal="right"/>
    </xf>
    <xf numFmtId="3" fontId="24" fillId="0" borderId="1" xfId="0" applyNumberFormat="1" applyFont="1" applyBorder="1" applyAlignment="1">
      <alignment horizontal="right"/>
    </xf>
    <xf numFmtId="0" fontId="7" fillId="2" borderId="10" xfId="0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 wrapText="1"/>
    </xf>
    <xf numFmtId="3" fontId="7" fillId="2" borderId="1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horizontal="center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0" fontId="4" fillId="2" borderId="1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3" fontId="5" fillId="2" borderId="11" xfId="0" applyNumberFormat="1" applyFont="1" applyFill="1" applyBorder="1" applyAlignment="1">
      <alignment horizontal="right" vertical="top" wrapText="1"/>
    </xf>
    <xf numFmtId="0" fontId="9" fillId="2" borderId="10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center" vertical="top" wrapText="1"/>
    </xf>
    <xf numFmtId="3" fontId="9" fillId="2" borderId="11" xfId="0" applyNumberFormat="1" applyFont="1" applyFill="1" applyBorder="1" applyAlignment="1">
      <alignment horizontal="right" vertical="top" wrapText="1"/>
    </xf>
    <xf numFmtId="0" fontId="49" fillId="2" borderId="10" xfId="0" applyFont="1" applyFill="1" applyBorder="1" applyAlignment="1">
      <alignment horizontal="left" vertical="top"/>
    </xf>
    <xf numFmtId="0" fontId="49" fillId="2" borderId="1" xfId="0" applyFont="1" applyFill="1" applyBorder="1" applyAlignment="1">
      <alignment horizontal="center" vertical="top" wrapText="1"/>
    </xf>
    <xf numFmtId="3" fontId="49" fillId="2" borderId="11" xfId="0" applyNumberFormat="1" applyFont="1" applyFill="1" applyBorder="1" applyAlignment="1">
      <alignment horizontal="right" vertical="top" wrapText="1"/>
    </xf>
    <xf numFmtId="0" fontId="6" fillId="2" borderId="10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center" vertical="top" wrapText="1"/>
    </xf>
    <xf numFmtId="3" fontId="6" fillId="2" borderId="11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3" fontId="3" fillId="2" borderId="11" xfId="0" applyNumberFormat="1" applyFont="1" applyFill="1" applyBorder="1" applyAlignment="1">
      <alignment horizontal="righ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3" fontId="3" fillId="2" borderId="40" xfId="0" applyNumberFormat="1" applyFont="1" applyFill="1" applyBorder="1" applyAlignment="1">
      <alignment horizontal="right" vertical="top" wrapText="1"/>
    </xf>
    <xf numFmtId="0" fontId="52" fillId="0" borderId="1" xfId="0" applyFont="1" applyFill="1" applyBorder="1" applyAlignment="1">
      <alignment horizontal="center" vertical="center" wrapText="1"/>
    </xf>
    <xf numFmtId="0" fontId="53" fillId="0" borderId="1" xfId="0" applyFont="1" applyFill="1" applyBorder="1" applyAlignment="1">
      <alignment horizontal="left" vertical="center"/>
    </xf>
    <xf numFmtId="3" fontId="50" fillId="0" borderId="1" xfId="0" applyNumberFormat="1" applyFont="1" applyBorder="1" applyAlignment="1">
      <alignment vertical="center"/>
    </xf>
    <xf numFmtId="3" fontId="54" fillId="0" borderId="1" xfId="0" applyNumberFormat="1" applyFont="1" applyBorder="1" applyAlignment="1">
      <alignment vertical="center"/>
    </xf>
    <xf numFmtId="0" fontId="54" fillId="0" borderId="1" xfId="0" applyFont="1" applyBorder="1" applyAlignment="1">
      <alignment vertical="center"/>
    </xf>
    <xf numFmtId="0" fontId="54" fillId="0" borderId="0" xfId="0" applyFont="1" applyFill="1" applyAlignment="1">
      <alignment vertical="center"/>
    </xf>
    <xf numFmtId="0" fontId="50" fillId="0" borderId="0" xfId="0" applyFont="1" applyBorder="1" applyAlignment="1">
      <alignment horizontal="left" vertical="center" wrapText="1"/>
    </xf>
    <xf numFmtId="167" fontId="52" fillId="0" borderId="0" xfId="0" applyNumberFormat="1" applyFont="1" applyFill="1" applyBorder="1" applyAlignment="1">
      <alignment horizontal="center" vertical="center"/>
    </xf>
    <xf numFmtId="167" fontId="52" fillId="0" borderId="0" xfId="0" applyNumberFormat="1" applyFont="1" applyFill="1" applyBorder="1" applyAlignment="1">
      <alignment horizontal="right" vertical="center"/>
    </xf>
    <xf numFmtId="0" fontId="54" fillId="2" borderId="1" xfId="2" applyFont="1" applyFill="1" applyBorder="1" applyAlignment="1">
      <alignment horizontal="center" vertical="center" wrapText="1"/>
    </xf>
    <xf numFmtId="3" fontId="53" fillId="2" borderId="1" xfId="2" applyNumberFormat="1" applyFont="1" applyFill="1" applyBorder="1" applyAlignment="1">
      <alignment horizontal="left" vertical="center"/>
    </xf>
    <xf numFmtId="4" fontId="53" fillId="2" borderId="1" xfId="2" applyNumberFormat="1" applyFont="1" applyFill="1" applyBorder="1" applyAlignment="1">
      <alignment horizontal="center" vertical="center"/>
    </xf>
    <xf numFmtId="0" fontId="50" fillId="2" borderId="1" xfId="2" applyNumberFormat="1" applyFont="1" applyFill="1" applyBorder="1" applyAlignment="1">
      <alignment horizontal="center" vertical="center"/>
    </xf>
    <xf numFmtId="3" fontId="50" fillId="2" borderId="1" xfId="2" applyNumberFormat="1" applyFont="1" applyFill="1" applyBorder="1" applyAlignment="1">
      <alignment horizontal="right" vertical="center"/>
    </xf>
    <xf numFmtId="1" fontId="53" fillId="2" borderId="1" xfId="2" applyNumberFormat="1" applyFont="1" applyFill="1" applyBorder="1" applyAlignment="1">
      <alignment horizontal="center" vertical="center"/>
    </xf>
    <xf numFmtId="3" fontId="52" fillId="2" borderId="2" xfId="2" applyNumberFormat="1" applyFont="1" applyFill="1" applyBorder="1" applyAlignment="1">
      <alignment vertical="center" wrapText="1"/>
    </xf>
    <xf numFmtId="3" fontId="28" fillId="2" borderId="1" xfId="0" applyNumberFormat="1" applyFont="1" applyFill="1" applyBorder="1" applyAlignment="1">
      <alignment horizontal="center" wrapText="1"/>
    </xf>
    <xf numFmtId="3" fontId="28" fillId="2" borderId="4" xfId="0" applyNumberFormat="1" applyFont="1" applyFill="1" applyBorder="1" applyAlignment="1">
      <alignment horizontal="center" wrapText="1"/>
    </xf>
    <xf numFmtId="3" fontId="28" fillId="2" borderId="5" xfId="0" applyNumberFormat="1" applyFont="1" applyFill="1" applyBorder="1" applyAlignment="1">
      <alignment horizontal="center" wrapText="1"/>
    </xf>
    <xf numFmtId="3" fontId="28" fillId="2" borderId="6" xfId="0" applyNumberFormat="1" applyFont="1" applyFill="1" applyBorder="1" applyAlignment="1">
      <alignment horizontal="center" wrapText="1"/>
    </xf>
    <xf numFmtId="3" fontId="38" fillId="2" borderId="3" xfId="0" applyNumberFormat="1" applyFont="1" applyFill="1" applyBorder="1" applyAlignment="1">
      <alignment horizontal="right" wrapText="1"/>
    </xf>
    <xf numFmtId="3" fontId="38" fillId="2" borderId="1" xfId="0" applyNumberFormat="1" applyFont="1" applyFill="1" applyBorder="1" applyAlignment="1">
      <alignment horizontal="right" wrapText="1"/>
    </xf>
    <xf numFmtId="0" fontId="55" fillId="0" borderId="0" xfId="0" applyFont="1" applyAlignment="1">
      <alignment horizontal="center" vertical="top" wrapText="1"/>
    </xf>
    <xf numFmtId="0" fontId="1" fillId="2" borderId="1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3" fontId="1" fillId="2" borderId="11" xfId="0" applyNumberFormat="1" applyFont="1" applyFill="1" applyBorder="1" applyAlignment="1">
      <alignment horizontal="right" vertical="top" wrapText="1"/>
    </xf>
    <xf numFmtId="0" fontId="49" fillId="2" borderId="10" xfId="0" applyFont="1" applyFill="1" applyBorder="1" applyAlignment="1">
      <alignment horizontal="left" vertical="top" wrapText="1"/>
    </xf>
    <xf numFmtId="0" fontId="28" fillId="2" borderId="1" xfId="0" applyFont="1" applyFill="1" applyBorder="1" applyAlignment="1">
      <alignment horizontal="center" vertical="center"/>
    </xf>
    <xf numFmtId="0" fontId="56" fillId="0" borderId="0" xfId="0" applyFont="1" applyBorder="1" applyAlignment="1">
      <alignment horizontal="right"/>
    </xf>
    <xf numFmtId="0" fontId="45" fillId="2" borderId="10" xfId="0" applyFont="1" applyFill="1" applyBorder="1" applyAlignment="1">
      <alignment horizontal="left" vertical="top"/>
    </xf>
    <xf numFmtId="0" fontId="45" fillId="2" borderId="1" xfId="0" applyFont="1" applyFill="1" applyBorder="1" applyAlignment="1">
      <alignment horizontal="center" vertical="top"/>
    </xf>
    <xf numFmtId="0" fontId="24" fillId="0" borderId="10" xfId="0" applyFont="1" applyBorder="1" applyAlignment="1">
      <alignment horizontal="center" vertical="top" wrapText="1"/>
    </xf>
    <xf numFmtId="0" fontId="24" fillId="0" borderId="11" xfId="0" applyFont="1" applyBorder="1" applyAlignment="1">
      <alignment horizontal="center" vertical="top" wrapText="1"/>
    </xf>
    <xf numFmtId="3" fontId="30" fillId="0" borderId="23" xfId="0" applyNumberFormat="1" applyFont="1" applyBorder="1" applyAlignment="1">
      <alignment horizontal="right" wrapText="1"/>
    </xf>
    <xf numFmtId="0" fontId="24" fillId="0" borderId="24" xfId="0" applyFont="1" applyBorder="1" applyAlignment="1">
      <alignment horizontal="center" vertical="top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3" fontId="32" fillId="2" borderId="46" xfId="0" applyNumberFormat="1" applyFont="1" applyFill="1" applyBorder="1" applyAlignment="1">
      <alignment horizontal="center" vertical="center"/>
    </xf>
    <xf numFmtId="3" fontId="32" fillId="2" borderId="47" xfId="0" applyNumberFormat="1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8" fillId="0" borderId="43" xfId="0" applyFont="1" applyFill="1" applyBorder="1" applyAlignment="1">
      <alignment horizontal="center" vertical="center" wrapText="1"/>
    </xf>
    <xf numFmtId="0" fontId="28" fillId="0" borderId="39" xfId="0" applyFont="1" applyFill="1" applyBorder="1" applyAlignment="1">
      <alignment horizontal="center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36" fillId="0" borderId="20" xfId="0" applyFont="1" applyFill="1" applyBorder="1" applyAlignment="1">
      <alignment horizontal="center" vertical="center" wrapText="1"/>
    </xf>
    <xf numFmtId="0" fontId="36" fillId="0" borderId="21" xfId="0" applyFont="1" applyFill="1" applyBorder="1" applyAlignment="1">
      <alignment horizontal="center" vertical="center" wrapText="1"/>
    </xf>
    <xf numFmtId="0" fontId="32" fillId="2" borderId="33" xfId="0" applyFont="1" applyFill="1" applyBorder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 wrapText="1"/>
    </xf>
    <xf numFmtId="0" fontId="32" fillId="2" borderId="31" xfId="0" applyFont="1" applyFill="1" applyBorder="1" applyAlignment="1">
      <alignment horizontal="center" vertical="center" wrapText="1"/>
    </xf>
    <xf numFmtId="3" fontId="32" fillId="2" borderId="44" xfId="0" applyNumberFormat="1" applyFont="1" applyFill="1" applyBorder="1" applyAlignment="1">
      <alignment horizontal="left" vertical="center"/>
    </xf>
    <xf numFmtId="3" fontId="32" fillId="2" borderId="22" xfId="0" applyNumberFormat="1" applyFont="1" applyFill="1" applyBorder="1" applyAlignment="1">
      <alignment horizontal="left" vertical="center"/>
    </xf>
    <xf numFmtId="3" fontId="32" fillId="2" borderId="45" xfId="0" applyNumberFormat="1" applyFont="1" applyFill="1" applyBorder="1" applyAlignment="1">
      <alignment horizontal="center" vertical="center" wrapText="1"/>
    </xf>
    <xf numFmtId="3" fontId="32" fillId="2" borderId="23" xfId="0" applyNumberFormat="1" applyFont="1" applyFill="1" applyBorder="1" applyAlignment="1">
      <alignment horizontal="center" vertical="center" wrapText="1"/>
    </xf>
    <xf numFmtId="3" fontId="32" fillId="2" borderId="45" xfId="0" applyNumberFormat="1" applyFont="1" applyFill="1" applyBorder="1" applyAlignment="1">
      <alignment horizontal="center" vertical="center"/>
    </xf>
    <xf numFmtId="0" fontId="28" fillId="0" borderId="48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49" xfId="0" applyFont="1" applyFill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textRotation="90" wrapText="1"/>
    </xf>
    <xf numFmtId="0" fontId="41" fillId="0" borderId="21" xfId="0" applyFont="1" applyBorder="1" applyAlignment="1">
      <alignment horizontal="center" vertical="center" textRotation="90" wrapText="1"/>
    </xf>
    <xf numFmtId="0" fontId="32" fillId="2" borderId="1" xfId="0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wrapText="1"/>
    </xf>
    <xf numFmtId="3" fontId="28" fillId="2" borderId="4" xfId="0" applyNumberFormat="1" applyFont="1" applyFill="1" applyBorder="1" applyAlignment="1">
      <alignment horizontal="center" wrapText="1"/>
    </xf>
    <xf numFmtId="3" fontId="28" fillId="2" borderId="5" xfId="0" applyNumberFormat="1" applyFont="1" applyFill="1" applyBorder="1" applyAlignment="1">
      <alignment horizontal="center" wrapText="1"/>
    </xf>
    <xf numFmtId="3" fontId="28" fillId="2" borderId="6" xfId="0" applyNumberFormat="1" applyFont="1" applyFill="1" applyBorder="1" applyAlignment="1">
      <alignment horizontal="center" wrapText="1"/>
    </xf>
    <xf numFmtId="0" fontId="38" fillId="0" borderId="25" xfId="0" applyFont="1" applyFill="1" applyBorder="1" applyAlignment="1">
      <alignment horizontal="center"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33" fillId="0" borderId="4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49" fontId="32" fillId="0" borderId="1" xfId="0" applyNumberFormat="1" applyFont="1" applyFill="1" applyBorder="1" applyAlignment="1">
      <alignment horizontal="center" vertical="center" wrapText="1"/>
    </xf>
    <xf numFmtId="0" fontId="38" fillId="0" borderId="27" xfId="0" applyFont="1" applyFill="1" applyBorder="1" applyAlignment="1">
      <alignment horizontal="center" vertical="center" textRotation="90" wrapText="1"/>
    </xf>
    <xf numFmtId="0" fontId="38" fillId="0" borderId="28" xfId="0" applyFont="1" applyFill="1" applyBorder="1" applyAlignment="1">
      <alignment horizontal="center" vertical="center" textRotation="90" wrapText="1"/>
    </xf>
    <xf numFmtId="0" fontId="38" fillId="0" borderId="26" xfId="0" applyFont="1" applyFill="1" applyBorder="1" applyAlignment="1">
      <alignment horizontal="center" vertical="center" textRotation="90" wrapText="1"/>
    </xf>
    <xf numFmtId="165" fontId="32" fillId="0" borderId="1" xfId="38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left"/>
    </xf>
    <xf numFmtId="3" fontId="32" fillId="0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 vertical="center"/>
    </xf>
    <xf numFmtId="0" fontId="24" fillId="0" borderId="12" xfId="0" applyFont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30" fillId="0" borderId="52" xfId="0" applyFont="1" applyBorder="1" applyAlignment="1">
      <alignment horizontal="center" wrapText="1"/>
    </xf>
    <xf numFmtId="0" fontId="30" fillId="0" borderId="53" xfId="0" applyFont="1" applyBorder="1" applyAlignment="1">
      <alignment horizontal="center" wrapText="1"/>
    </xf>
    <xf numFmtId="0" fontId="30" fillId="0" borderId="16" xfId="0" applyFont="1" applyBorder="1" applyAlignment="1">
      <alignment horizontal="center" wrapText="1"/>
    </xf>
    <xf numFmtId="0" fontId="30" fillId="0" borderId="33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31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 textRotation="90"/>
    </xf>
    <xf numFmtId="0" fontId="24" fillId="0" borderId="37" xfId="0" applyFont="1" applyBorder="1" applyAlignment="1">
      <alignment horizontal="center" vertical="center" textRotation="90"/>
    </xf>
    <xf numFmtId="0" fontId="30" fillId="0" borderId="2" xfId="0" applyFont="1" applyBorder="1" applyAlignment="1">
      <alignment horizontal="center" textRotation="90"/>
    </xf>
    <xf numFmtId="0" fontId="30" fillId="0" borderId="36" xfId="0" applyFont="1" applyBorder="1" applyAlignment="1">
      <alignment horizontal="center" textRotation="90"/>
    </xf>
    <xf numFmtId="0" fontId="30" fillId="0" borderId="3" xfId="0" applyFont="1" applyBorder="1" applyAlignment="1">
      <alignment horizontal="center" textRotation="90"/>
    </xf>
    <xf numFmtId="0" fontId="33" fillId="0" borderId="9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 vertical="center" wrapText="1"/>
    </xf>
    <xf numFmtId="49" fontId="26" fillId="0" borderId="3" xfId="0" applyNumberFormat="1" applyFont="1" applyFill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vertical="center" textRotation="90" wrapText="1"/>
    </xf>
    <xf numFmtId="49" fontId="26" fillId="0" borderId="36" xfId="0" applyNumberFormat="1" applyFont="1" applyFill="1" applyBorder="1" applyAlignment="1">
      <alignment horizontal="center" vertical="center" textRotation="90" wrapText="1"/>
    </xf>
    <xf numFmtId="49" fontId="26" fillId="0" borderId="3" xfId="0" applyNumberFormat="1" applyFont="1" applyFill="1" applyBorder="1" applyAlignment="1">
      <alignment horizontal="center" vertical="center" textRotation="90" wrapText="1"/>
    </xf>
    <xf numFmtId="0" fontId="30" fillId="0" borderId="39" xfId="0" applyFont="1" applyBorder="1" applyAlignment="1">
      <alignment horizontal="center" vertical="center" textRotation="90" wrapText="1"/>
    </xf>
    <xf numFmtId="0" fontId="30" fillId="0" borderId="9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 vertical="top" wrapText="1"/>
    </xf>
    <xf numFmtId="0" fontId="30" fillId="4" borderId="7" xfId="0" applyFont="1" applyFill="1" applyBorder="1" applyAlignment="1">
      <alignment horizontal="center" vertical="top"/>
    </xf>
    <xf numFmtId="0" fontId="30" fillId="4" borderId="26" xfId="0" applyFont="1" applyFill="1" applyBorder="1" applyAlignment="1">
      <alignment horizontal="center" vertical="top"/>
    </xf>
    <xf numFmtId="0" fontId="30" fillId="4" borderId="4" xfId="0" applyFont="1" applyFill="1" applyBorder="1" applyAlignment="1">
      <alignment horizontal="center" vertical="top" wrapText="1"/>
    </xf>
    <xf numFmtId="0" fontId="30" fillId="4" borderId="6" xfId="0" applyFont="1" applyFill="1" applyBorder="1" applyAlignment="1">
      <alignment horizontal="center" vertical="top" wrapText="1"/>
    </xf>
    <xf numFmtId="0" fontId="33" fillId="0" borderId="4" xfId="0" applyFont="1" applyFill="1" applyBorder="1" applyAlignment="1">
      <alignment horizontal="center"/>
    </xf>
    <xf numFmtId="0" fontId="33" fillId="0" borderId="5" xfId="0" applyFont="1" applyFill="1" applyBorder="1" applyAlignment="1">
      <alignment horizontal="center"/>
    </xf>
    <xf numFmtId="0" fontId="33" fillId="0" borderId="6" xfId="0" applyFont="1" applyFill="1" applyBorder="1" applyAlignment="1">
      <alignment horizontal="center"/>
    </xf>
    <xf numFmtId="49" fontId="32" fillId="2" borderId="1" xfId="0" applyNumberFormat="1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textRotation="90" wrapText="1"/>
    </xf>
    <xf numFmtId="0" fontId="33" fillId="2" borderId="4" xfId="0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49" fontId="32" fillId="2" borderId="2" xfId="0" applyNumberFormat="1" applyFont="1" applyFill="1" applyBorder="1" applyAlignment="1">
      <alignment horizontal="center" vertical="center" wrapText="1"/>
    </xf>
    <xf numFmtId="49" fontId="32" fillId="2" borderId="3" xfId="0" applyNumberFormat="1" applyFont="1" applyFill="1" applyBorder="1" applyAlignment="1">
      <alignment horizontal="center" vertical="center" wrapText="1"/>
    </xf>
    <xf numFmtId="0" fontId="54" fillId="2" borderId="7" xfId="0" applyFont="1" applyFill="1" applyBorder="1" applyAlignment="1">
      <alignment horizontal="center" vertical="center"/>
    </xf>
    <xf numFmtId="0" fontId="54" fillId="2" borderId="42" xfId="0" applyFont="1" applyFill="1" applyBorder="1" applyAlignment="1">
      <alignment horizontal="center" vertical="center"/>
    </xf>
    <xf numFmtId="0" fontId="52" fillId="0" borderId="7" xfId="0" applyFont="1" applyFill="1" applyBorder="1" applyAlignment="1">
      <alignment horizontal="center" vertical="center" wrapText="1"/>
    </xf>
    <xf numFmtId="0" fontId="52" fillId="0" borderId="42" xfId="0" applyFont="1" applyFill="1" applyBorder="1" applyAlignment="1">
      <alignment horizontal="center" vertical="center" wrapText="1"/>
    </xf>
    <xf numFmtId="0" fontId="52" fillId="0" borderId="1" xfId="0" applyFont="1" applyFill="1" applyBorder="1" applyAlignment="1">
      <alignment horizontal="center" vertical="center" wrapText="1"/>
    </xf>
    <xf numFmtId="0" fontId="50" fillId="0" borderId="0" xfId="0" applyFont="1" applyBorder="1" applyAlignment="1">
      <alignment horizontal="left" vertical="center" wrapText="1"/>
    </xf>
    <xf numFmtId="0" fontId="54" fillId="2" borderId="1" xfId="2" applyFont="1" applyFill="1" applyBorder="1" applyAlignment="1">
      <alignment horizontal="center" vertical="center" wrapText="1"/>
    </xf>
    <xf numFmtId="3" fontId="53" fillId="2" borderId="1" xfId="2" applyNumberFormat="1" applyFont="1" applyFill="1" applyBorder="1" applyAlignment="1">
      <alignment horizontal="center" vertical="center"/>
    </xf>
    <xf numFmtId="3" fontId="54" fillId="2" borderId="19" xfId="2" applyNumberFormat="1" applyFont="1" applyFill="1" applyBorder="1" applyAlignment="1">
      <alignment horizontal="center" vertical="center" wrapText="1"/>
    </xf>
    <xf numFmtId="3" fontId="54" fillId="2" borderId="41" xfId="2" applyNumberFormat="1" applyFont="1" applyFill="1" applyBorder="1" applyAlignment="1">
      <alignment horizontal="center" vertical="center" wrapText="1"/>
    </xf>
    <xf numFmtId="3" fontId="54" fillId="2" borderId="27" xfId="2" applyNumberFormat="1" applyFont="1" applyFill="1" applyBorder="1" applyAlignment="1">
      <alignment horizontal="center" vertical="center" wrapText="1"/>
    </xf>
    <xf numFmtId="0" fontId="50" fillId="0" borderId="4" xfId="0" applyFont="1" applyBorder="1" applyAlignment="1">
      <alignment horizontal="left" vertical="top" wrapText="1"/>
    </xf>
    <xf numFmtId="0" fontId="50" fillId="0" borderId="5" xfId="0" applyFont="1" applyBorder="1" applyAlignment="1">
      <alignment horizontal="left" vertical="top" wrapText="1"/>
    </xf>
    <xf numFmtId="0" fontId="50" fillId="0" borderId="6" xfId="0" applyFont="1" applyBorder="1" applyAlignment="1">
      <alignment horizontal="left" vertical="top" wrapText="1"/>
    </xf>
    <xf numFmtId="3" fontId="41" fillId="2" borderId="0" xfId="0" applyNumberFormat="1" applyFont="1" applyFill="1" applyBorder="1" applyAlignment="1">
      <alignment horizontal="center" vertical="top" wrapText="1"/>
    </xf>
  </cellXfs>
  <cellStyles count="158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0 2" xfId="123"/>
    <cellStyle name="Virgül 2 11" xfId="33"/>
    <cellStyle name="Virgül 2 11 2" xfId="124"/>
    <cellStyle name="Virgül 2 12" xfId="125"/>
    <cellStyle name="Virgül 2 2" xfId="4"/>
    <cellStyle name="Virgül 2 2 2" xfId="9"/>
    <cellStyle name="Virgül 2 2 2 2" xfId="40"/>
    <cellStyle name="Virgül 2 2 2 3" xfId="126"/>
    <cellStyle name="Virgül 2 2 3" xfId="14"/>
    <cellStyle name="Virgül 2 2 3 2" xfId="41"/>
    <cellStyle name="Virgül 2 2 3 3" xfId="127"/>
    <cellStyle name="Virgül 2 2 4" xfId="19"/>
    <cellStyle name="Virgül 2 2 4 2" xfId="128"/>
    <cellStyle name="Virgül 2 2 5" xfId="24"/>
    <cellStyle name="Virgül 2 2 5 2" xfId="129"/>
    <cellStyle name="Virgül 2 2 6" xfId="29"/>
    <cellStyle name="Virgül 2 2 6 2" xfId="130"/>
    <cellStyle name="Virgül 2 2 7" xfId="34"/>
    <cellStyle name="Virgül 2 2 7 2" xfId="131"/>
    <cellStyle name="Virgül 2 2 8" xfId="132"/>
    <cellStyle name="Virgül 2 3" xfId="5"/>
    <cellStyle name="Virgül 2 3 2" xfId="10"/>
    <cellStyle name="Virgül 2 3 2 2" xfId="133"/>
    <cellStyle name="Virgül 2 3 3" xfId="15"/>
    <cellStyle name="Virgül 2 3 3 2" xfId="134"/>
    <cellStyle name="Virgül 2 3 4" xfId="20"/>
    <cellStyle name="Virgül 2 3 4 2" xfId="135"/>
    <cellStyle name="Virgül 2 3 5" xfId="25"/>
    <cellStyle name="Virgül 2 3 5 2" xfId="136"/>
    <cellStyle name="Virgül 2 3 6" xfId="30"/>
    <cellStyle name="Virgül 2 3 6 2" xfId="137"/>
    <cellStyle name="Virgül 2 3 7" xfId="35"/>
    <cellStyle name="Virgül 2 3 7 2" xfId="138"/>
    <cellStyle name="Virgül 2 3 8" xfId="139"/>
    <cellStyle name="Virgül 2 4" xfId="6"/>
    <cellStyle name="Virgül 2 4 2" xfId="11"/>
    <cellStyle name="Virgül 2 4 2 2" xfId="42"/>
    <cellStyle name="Virgül 2 4 2 3" xfId="140"/>
    <cellStyle name="Virgül 2 4 3" xfId="16"/>
    <cellStyle name="Virgül 2 4 3 2" xfId="43"/>
    <cellStyle name="Virgül 2 4 3 3" xfId="141"/>
    <cellStyle name="Virgül 2 4 4" xfId="21"/>
    <cellStyle name="Virgül 2 4 4 2" xfId="142"/>
    <cellStyle name="Virgül 2 4 5" xfId="26"/>
    <cellStyle name="Virgül 2 4 5 2" xfId="143"/>
    <cellStyle name="Virgül 2 4 6" xfId="31"/>
    <cellStyle name="Virgül 2 4 6 2" xfId="144"/>
    <cellStyle name="Virgül 2 4 7" xfId="36"/>
    <cellStyle name="Virgül 2 4 7 2" xfId="145"/>
    <cellStyle name="Virgül 2 4 8" xfId="146"/>
    <cellStyle name="Virgül 2 5" xfId="7"/>
    <cellStyle name="Virgül 2 5 2" xfId="12"/>
    <cellStyle name="Virgül 2 5 2 2" xfId="44"/>
    <cellStyle name="Virgül 2 5 2 3" xfId="147"/>
    <cellStyle name="Virgül 2 5 3" xfId="17"/>
    <cellStyle name="Virgül 2 5 3 2" xfId="45"/>
    <cellStyle name="Virgül 2 5 3 3" xfId="148"/>
    <cellStyle name="Virgül 2 5 4" xfId="22"/>
    <cellStyle name="Virgül 2 5 4 2" xfId="149"/>
    <cellStyle name="Virgül 2 5 5" xfId="27"/>
    <cellStyle name="Virgül 2 5 5 2" xfId="150"/>
    <cellStyle name="Virgül 2 5 6" xfId="32"/>
    <cellStyle name="Virgül 2 5 6 2" xfId="151"/>
    <cellStyle name="Virgül 2 5 7" xfId="37"/>
    <cellStyle name="Virgül 2 5 7 2" xfId="152"/>
    <cellStyle name="Virgül 2 5 8" xfId="153"/>
    <cellStyle name="Virgül 2 6" xfId="8"/>
    <cellStyle name="Virgül 2 6 2" xfId="46"/>
    <cellStyle name="Virgül 2 6 3" xfId="154"/>
    <cellStyle name="Virgül 2 7" xfId="13"/>
    <cellStyle name="Virgül 2 7 2" xfId="47"/>
    <cellStyle name="Virgül 2 7 3" xfId="155"/>
    <cellStyle name="Virgül 2 8" xfId="18"/>
    <cellStyle name="Virgül 2 8 2" xfId="156"/>
    <cellStyle name="Virgül 2 9" xfId="23"/>
    <cellStyle name="Virgül 2 9 2" xfId="157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808000"/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49"/>
  <sheetViews>
    <sheetView tabSelected="1" zoomScale="60" zoomScaleNormal="60" workbookViewId="0">
      <selection activeCell="L14" sqref="L14"/>
    </sheetView>
  </sheetViews>
  <sheetFormatPr defaultRowHeight="15" x14ac:dyDescent="0.25"/>
  <cols>
    <col min="1" max="1" width="35.140625" customWidth="1"/>
    <col min="2" max="2" width="28.28515625" customWidth="1"/>
    <col min="3" max="3" width="23.85546875" customWidth="1"/>
    <col min="4" max="4" width="22.85546875" customWidth="1"/>
    <col min="5" max="5" width="22.7109375" customWidth="1"/>
    <col min="6" max="6" width="21.85546875" customWidth="1"/>
    <col min="7" max="7" width="22" customWidth="1"/>
    <col min="8" max="8" width="25.42578125" customWidth="1"/>
    <col min="9" max="9" width="21.85546875" customWidth="1"/>
    <col min="10" max="10" width="29.7109375" customWidth="1"/>
  </cols>
  <sheetData>
    <row r="1" spans="1:8" ht="19.899999999999999" customHeight="1" thickBot="1" x14ac:dyDescent="0.35">
      <c r="A1" s="3"/>
      <c r="B1" s="3"/>
      <c r="C1" s="3"/>
      <c r="D1" s="3"/>
      <c r="E1" s="3"/>
      <c r="F1" s="2"/>
      <c r="G1" s="2"/>
      <c r="H1" s="2" t="s">
        <v>13</v>
      </c>
    </row>
    <row r="2" spans="1:8" ht="43.9" customHeight="1" thickBot="1" x14ac:dyDescent="0.3">
      <c r="A2" s="276" t="s">
        <v>426</v>
      </c>
      <c r="B2" s="277"/>
      <c r="C2" s="277"/>
      <c r="D2" s="277"/>
      <c r="E2" s="277"/>
      <c r="F2" s="277"/>
      <c r="G2" s="277"/>
      <c r="H2" s="278"/>
    </row>
    <row r="3" spans="1:8" ht="37.15" customHeight="1" x14ac:dyDescent="0.25">
      <c r="A3" s="291" t="s">
        <v>7</v>
      </c>
      <c r="B3" s="195"/>
      <c r="C3" s="295" t="s">
        <v>0</v>
      </c>
      <c r="D3" s="295"/>
      <c r="E3" s="295"/>
      <c r="F3" s="196"/>
      <c r="G3" s="293" t="s">
        <v>15</v>
      </c>
      <c r="H3" s="279" t="s">
        <v>389</v>
      </c>
    </row>
    <row r="4" spans="1:8" ht="37.15" customHeight="1" thickBot="1" x14ac:dyDescent="0.3">
      <c r="A4" s="292"/>
      <c r="B4" s="197">
        <v>1122</v>
      </c>
      <c r="C4" s="197">
        <v>1123</v>
      </c>
      <c r="D4" s="197">
        <v>1141</v>
      </c>
      <c r="E4" s="197">
        <v>1518</v>
      </c>
      <c r="F4" s="197">
        <v>1552</v>
      </c>
      <c r="G4" s="294"/>
      <c r="H4" s="280"/>
    </row>
    <row r="5" spans="1:8" ht="27.75" customHeight="1" x14ac:dyDescent="0.25">
      <c r="A5" s="130" t="s">
        <v>311</v>
      </c>
      <c r="B5" s="131"/>
      <c r="C5" s="132"/>
      <c r="D5" s="132"/>
      <c r="E5" s="132">
        <v>2000</v>
      </c>
      <c r="F5" s="133"/>
      <c r="G5" s="134">
        <f>SUM(B5:F5)</f>
        <v>2000</v>
      </c>
      <c r="H5" s="296" t="s">
        <v>61</v>
      </c>
    </row>
    <row r="6" spans="1:8" ht="27.75" customHeight="1" x14ac:dyDescent="0.25">
      <c r="A6" s="62" t="s">
        <v>8</v>
      </c>
      <c r="B6" s="63"/>
      <c r="C6" s="64"/>
      <c r="D6" s="64"/>
      <c r="E6" s="64">
        <v>3500</v>
      </c>
      <c r="F6" s="65"/>
      <c r="G6" s="122">
        <f>SUM(B6:F6)</f>
        <v>3500</v>
      </c>
      <c r="H6" s="297"/>
    </row>
    <row r="7" spans="1:8" ht="27.75" customHeight="1" x14ac:dyDescent="0.25">
      <c r="A7" s="62" t="s">
        <v>31</v>
      </c>
      <c r="B7" s="63"/>
      <c r="C7" s="64"/>
      <c r="D7" s="64"/>
      <c r="E7" s="64">
        <v>1500</v>
      </c>
      <c r="F7" s="65"/>
      <c r="G7" s="122">
        <f>SUM(B7:F7)</f>
        <v>1500</v>
      </c>
      <c r="H7" s="298"/>
    </row>
    <row r="8" spans="1:8" ht="24.95" customHeight="1" x14ac:dyDescent="0.25">
      <c r="A8" s="62" t="s">
        <v>17</v>
      </c>
      <c r="B8" s="63"/>
      <c r="C8" s="66"/>
      <c r="D8" s="66"/>
      <c r="E8" s="64"/>
      <c r="F8" s="65">
        <v>203</v>
      </c>
      <c r="G8" s="123">
        <f t="shared" ref="G8:G16" si="0">SUM(B8:F8)</f>
        <v>203</v>
      </c>
      <c r="H8" s="283" t="s">
        <v>62</v>
      </c>
    </row>
    <row r="9" spans="1:8" ht="24.95" customHeight="1" x14ac:dyDescent="0.25">
      <c r="A9" s="62" t="s">
        <v>24</v>
      </c>
      <c r="B9" s="63">
        <v>196</v>
      </c>
      <c r="C9" s="66">
        <v>102</v>
      </c>
      <c r="D9" s="66">
        <v>4</v>
      </c>
      <c r="E9" s="64"/>
      <c r="F9" s="65"/>
      <c r="G9" s="123">
        <f t="shared" si="0"/>
        <v>302</v>
      </c>
      <c r="H9" s="284"/>
    </row>
    <row r="10" spans="1:8" ht="24.95" customHeight="1" x14ac:dyDescent="0.25">
      <c r="A10" s="58" t="s">
        <v>20</v>
      </c>
      <c r="B10" s="59"/>
      <c r="C10" s="67">
        <v>99</v>
      </c>
      <c r="D10" s="67"/>
      <c r="E10" s="60"/>
      <c r="F10" s="61"/>
      <c r="G10" s="122">
        <f t="shared" si="0"/>
        <v>99</v>
      </c>
      <c r="H10" s="284"/>
    </row>
    <row r="11" spans="1:8" ht="24.95" customHeight="1" x14ac:dyDescent="0.25">
      <c r="A11" s="58" t="s">
        <v>65</v>
      </c>
      <c r="B11" s="67">
        <v>158</v>
      </c>
      <c r="C11" s="67">
        <v>103</v>
      </c>
      <c r="D11" s="67"/>
      <c r="E11" s="60"/>
      <c r="F11" s="60"/>
      <c r="G11" s="122">
        <f t="shared" si="0"/>
        <v>261</v>
      </c>
      <c r="H11" s="284"/>
    </row>
    <row r="12" spans="1:8" ht="24.95" customHeight="1" x14ac:dyDescent="0.25">
      <c r="A12" s="58" t="s">
        <v>28</v>
      </c>
      <c r="B12" s="59"/>
      <c r="C12" s="67">
        <v>22</v>
      </c>
      <c r="D12" s="67"/>
      <c r="E12" s="60"/>
      <c r="F12" s="61"/>
      <c r="G12" s="122">
        <f t="shared" si="0"/>
        <v>22</v>
      </c>
      <c r="H12" s="284"/>
    </row>
    <row r="13" spans="1:8" ht="24.95" customHeight="1" x14ac:dyDescent="0.25">
      <c r="A13" s="58" t="s">
        <v>29</v>
      </c>
      <c r="B13" s="67"/>
      <c r="C13" s="67">
        <v>78</v>
      </c>
      <c r="D13" s="67">
        <v>31</v>
      </c>
      <c r="E13" s="60"/>
      <c r="F13" s="60"/>
      <c r="G13" s="122">
        <f t="shared" si="0"/>
        <v>109</v>
      </c>
      <c r="H13" s="284"/>
    </row>
    <row r="14" spans="1:8" ht="24.95" customHeight="1" x14ac:dyDescent="0.25">
      <c r="A14" s="58" t="s">
        <v>25</v>
      </c>
      <c r="B14" s="59"/>
      <c r="C14" s="67">
        <v>77</v>
      </c>
      <c r="D14" s="67"/>
      <c r="E14" s="60"/>
      <c r="F14" s="61"/>
      <c r="G14" s="122">
        <f t="shared" si="0"/>
        <v>77</v>
      </c>
      <c r="H14" s="284"/>
    </row>
    <row r="15" spans="1:8" ht="24.95" customHeight="1" x14ac:dyDescent="0.25">
      <c r="A15" s="58" t="s">
        <v>66</v>
      </c>
      <c r="B15" s="67">
        <v>1</v>
      </c>
      <c r="C15" s="67">
        <v>55</v>
      </c>
      <c r="D15" s="67">
        <v>19</v>
      </c>
      <c r="E15" s="60"/>
      <c r="F15" s="60"/>
      <c r="G15" s="122">
        <f t="shared" si="0"/>
        <v>75</v>
      </c>
      <c r="H15" s="284"/>
    </row>
    <row r="16" spans="1:8" ht="24.95" customHeight="1" thickBot="1" x14ac:dyDescent="0.3">
      <c r="A16" s="68" t="s">
        <v>67</v>
      </c>
      <c r="B16" s="69"/>
      <c r="C16" s="70"/>
      <c r="D16" s="70">
        <v>12</v>
      </c>
      <c r="E16" s="71"/>
      <c r="F16" s="72"/>
      <c r="G16" s="124">
        <f t="shared" si="0"/>
        <v>12</v>
      </c>
      <c r="H16" s="285"/>
    </row>
    <row r="17" spans="1:15" ht="24.95" customHeight="1" thickBot="1" x14ac:dyDescent="0.35">
      <c r="A17" s="191" t="s">
        <v>2</v>
      </c>
      <c r="B17" s="192">
        <f t="shared" ref="B17:G17" si="1">SUM(B5:B16)</f>
        <v>355</v>
      </c>
      <c r="C17" s="193">
        <f t="shared" si="1"/>
        <v>536</v>
      </c>
      <c r="D17" s="192">
        <f t="shared" si="1"/>
        <v>66</v>
      </c>
      <c r="E17" s="193">
        <f t="shared" si="1"/>
        <v>7000</v>
      </c>
      <c r="F17" s="192">
        <f t="shared" si="1"/>
        <v>203</v>
      </c>
      <c r="G17" s="194">
        <f t="shared" si="1"/>
        <v>8160</v>
      </c>
      <c r="H17" s="17"/>
    </row>
    <row r="18" spans="1:15" ht="24.95" customHeight="1" x14ac:dyDescent="0.25">
      <c r="A18" s="8"/>
      <c r="B18" s="8"/>
      <c r="C18" s="8"/>
      <c r="D18" s="8"/>
      <c r="E18" s="8"/>
      <c r="F18" s="9"/>
      <c r="G18" s="9"/>
      <c r="H18" s="9"/>
    </row>
    <row r="19" spans="1:15" ht="24.95" customHeight="1" thickBot="1" x14ac:dyDescent="0.3">
      <c r="I19" s="9"/>
    </row>
    <row r="20" spans="1:15" ht="24.95" customHeight="1" x14ac:dyDescent="0.25">
      <c r="A20" s="288" t="s">
        <v>427</v>
      </c>
      <c r="B20" s="289"/>
      <c r="C20" s="289"/>
      <c r="D20" s="289"/>
      <c r="E20" s="289"/>
      <c r="F20" s="289"/>
      <c r="G20" s="290"/>
      <c r="H20" s="4"/>
    </row>
    <row r="21" spans="1:15" ht="24.95" customHeight="1" thickBot="1" x14ac:dyDescent="0.3">
      <c r="A21" s="138" t="s">
        <v>7</v>
      </c>
      <c r="B21" s="139" t="s">
        <v>21</v>
      </c>
      <c r="C21" s="139" t="s">
        <v>22</v>
      </c>
      <c r="D21" s="139" t="s">
        <v>73</v>
      </c>
      <c r="E21" s="139" t="s">
        <v>0</v>
      </c>
      <c r="F21" s="139" t="s">
        <v>45</v>
      </c>
      <c r="G21" s="140" t="s">
        <v>389</v>
      </c>
      <c r="H21" s="1"/>
    </row>
    <row r="22" spans="1:15" ht="33.75" customHeight="1" x14ac:dyDescent="0.25">
      <c r="A22" s="81" t="s">
        <v>190</v>
      </c>
      <c r="B22" s="85" t="s">
        <v>53</v>
      </c>
      <c r="C22" s="135" t="s">
        <v>23</v>
      </c>
      <c r="D22" s="136" t="s">
        <v>144</v>
      </c>
      <c r="E22" s="85">
        <v>1123</v>
      </c>
      <c r="F22" s="137">
        <v>47420</v>
      </c>
      <c r="G22" s="286" t="s">
        <v>61</v>
      </c>
      <c r="I22" s="23"/>
      <c r="J22" s="37"/>
      <c r="K22" s="23"/>
      <c r="L22" s="23"/>
      <c r="M22" s="23"/>
      <c r="N22" s="38"/>
      <c r="O22" s="38"/>
    </row>
    <row r="23" spans="1:15" ht="24.95" customHeight="1" x14ac:dyDescent="0.25">
      <c r="A23" s="81" t="s">
        <v>190</v>
      </c>
      <c r="B23" s="82" t="s">
        <v>52</v>
      </c>
      <c r="C23" s="83" t="s">
        <v>23</v>
      </c>
      <c r="D23" s="84" t="s">
        <v>214</v>
      </c>
      <c r="E23" s="85">
        <v>1518</v>
      </c>
      <c r="F23" s="86">
        <v>1500000</v>
      </c>
      <c r="G23" s="286"/>
      <c r="I23" s="23"/>
      <c r="J23" s="37"/>
      <c r="K23" s="23"/>
      <c r="L23" s="23"/>
      <c r="M23" s="23"/>
      <c r="N23" s="38"/>
      <c r="O23" s="38"/>
    </row>
    <row r="24" spans="1:15" ht="24.95" customHeight="1" x14ac:dyDescent="0.25">
      <c r="A24" s="73" t="s">
        <v>189</v>
      </c>
      <c r="B24" s="74"/>
      <c r="C24" s="75"/>
      <c r="D24" s="75"/>
      <c r="E24" s="74"/>
      <c r="F24" s="76">
        <f>SUM(F22:F23)</f>
        <v>1547420</v>
      </c>
      <c r="G24" s="286"/>
      <c r="I24" s="92"/>
      <c r="J24" s="92"/>
      <c r="K24" s="92"/>
      <c r="L24" s="92"/>
      <c r="M24" s="92"/>
      <c r="N24" s="92"/>
      <c r="O24" s="92"/>
    </row>
    <row r="25" spans="1:15" ht="24.95" customHeight="1" x14ac:dyDescent="0.25">
      <c r="A25" s="87" t="s">
        <v>194</v>
      </c>
      <c r="B25" s="82" t="s">
        <v>36</v>
      </c>
      <c r="C25" s="83" t="s">
        <v>23</v>
      </c>
      <c r="D25" s="83" t="s">
        <v>212</v>
      </c>
      <c r="E25" s="82" t="s">
        <v>213</v>
      </c>
      <c r="F25" s="88">
        <v>26160</v>
      </c>
      <c r="G25" s="286"/>
      <c r="I25" s="23"/>
      <c r="J25" s="37"/>
      <c r="K25" s="23"/>
      <c r="L25" s="23"/>
      <c r="M25" s="23"/>
      <c r="N25" s="38"/>
      <c r="O25" s="38"/>
    </row>
    <row r="26" spans="1:15" ht="24.95" customHeight="1" x14ac:dyDescent="0.25">
      <c r="A26" s="73" t="s">
        <v>211</v>
      </c>
      <c r="B26" s="74"/>
      <c r="C26" s="75"/>
      <c r="D26" s="75"/>
      <c r="E26" s="74"/>
      <c r="F26" s="76">
        <f>SUM(F25:F25)</f>
        <v>26160</v>
      </c>
      <c r="G26" s="286"/>
    </row>
    <row r="27" spans="1:15" ht="24.95" customHeight="1" x14ac:dyDescent="0.25">
      <c r="A27" s="87" t="s">
        <v>83</v>
      </c>
      <c r="B27" s="82" t="s">
        <v>57</v>
      </c>
      <c r="C27" s="83" t="s">
        <v>23</v>
      </c>
      <c r="D27" s="83" t="s">
        <v>146</v>
      </c>
      <c r="E27" s="89" t="s">
        <v>424</v>
      </c>
      <c r="F27" s="88">
        <v>17200</v>
      </c>
      <c r="G27" s="286"/>
      <c r="I27" s="94"/>
      <c r="J27" s="95"/>
      <c r="K27" s="94"/>
      <c r="L27" s="94"/>
      <c r="M27" s="94"/>
      <c r="N27" s="96"/>
    </row>
    <row r="28" spans="1:15" ht="24.95" customHeight="1" x14ac:dyDescent="0.25">
      <c r="A28" s="87" t="s">
        <v>83</v>
      </c>
      <c r="B28" s="82" t="s">
        <v>57</v>
      </c>
      <c r="C28" s="83" t="s">
        <v>23</v>
      </c>
      <c r="D28" s="83" t="s">
        <v>147</v>
      </c>
      <c r="E28" s="89" t="s">
        <v>425</v>
      </c>
      <c r="F28" s="88">
        <v>12360</v>
      </c>
      <c r="G28" s="286"/>
      <c r="I28" s="23"/>
      <c r="J28" s="23"/>
      <c r="K28" s="37"/>
      <c r="L28" s="23"/>
      <c r="M28" s="23"/>
      <c r="N28" s="23"/>
      <c r="O28" s="38"/>
    </row>
    <row r="29" spans="1:15" ht="24.95" customHeight="1" x14ac:dyDescent="0.25">
      <c r="A29" s="87" t="s">
        <v>83</v>
      </c>
      <c r="B29" s="82" t="s">
        <v>55</v>
      </c>
      <c r="C29" s="83" t="s">
        <v>23</v>
      </c>
      <c r="D29" s="83" t="s">
        <v>148</v>
      </c>
      <c r="E29" s="89" t="s">
        <v>425</v>
      </c>
      <c r="F29" s="88">
        <v>4340</v>
      </c>
      <c r="G29" s="286"/>
      <c r="I29" s="92"/>
      <c r="J29" s="92"/>
      <c r="K29" s="92"/>
      <c r="L29" s="92"/>
      <c r="M29" s="92"/>
      <c r="N29" s="92"/>
      <c r="O29" s="92"/>
    </row>
    <row r="30" spans="1:15" ht="24.95" customHeight="1" x14ac:dyDescent="0.25">
      <c r="A30" s="73" t="s">
        <v>86</v>
      </c>
      <c r="B30" s="74"/>
      <c r="C30" s="75"/>
      <c r="D30" s="75"/>
      <c r="E30" s="74"/>
      <c r="F30" s="76">
        <v>33900</v>
      </c>
      <c r="G30" s="286"/>
      <c r="I30" s="23"/>
      <c r="J30" s="23"/>
      <c r="K30" s="37"/>
      <c r="L30" s="23"/>
      <c r="M30" s="23"/>
      <c r="N30" s="23"/>
      <c r="O30" s="38"/>
    </row>
    <row r="31" spans="1:15" ht="24.95" customHeight="1" x14ac:dyDescent="0.25">
      <c r="A31" s="87" t="s">
        <v>191</v>
      </c>
      <c r="B31" s="82" t="s">
        <v>68</v>
      </c>
      <c r="C31" s="83" t="s">
        <v>23</v>
      </c>
      <c r="D31" s="84" t="s">
        <v>135</v>
      </c>
      <c r="E31" s="82" t="s">
        <v>424</v>
      </c>
      <c r="F31" s="88">
        <v>154040</v>
      </c>
      <c r="G31" s="286"/>
    </row>
    <row r="32" spans="1:15" ht="24.95" customHeight="1" x14ac:dyDescent="0.25">
      <c r="A32" s="87" t="s">
        <v>191</v>
      </c>
      <c r="B32" s="82" t="s">
        <v>68</v>
      </c>
      <c r="C32" s="83" t="s">
        <v>23</v>
      </c>
      <c r="D32" s="90" t="s">
        <v>140</v>
      </c>
      <c r="E32" s="82" t="s">
        <v>425</v>
      </c>
      <c r="F32" s="88">
        <v>25700</v>
      </c>
      <c r="G32" s="286"/>
    </row>
    <row r="33" spans="1:9" ht="24.95" customHeight="1" x14ac:dyDescent="0.25">
      <c r="A33" s="73" t="s">
        <v>109</v>
      </c>
      <c r="B33" s="73"/>
      <c r="C33" s="73"/>
      <c r="D33" s="73"/>
      <c r="E33" s="73"/>
      <c r="F33" s="76">
        <v>179740</v>
      </c>
      <c r="G33" s="286"/>
    </row>
    <row r="34" spans="1:9" ht="24.95" customHeight="1" x14ac:dyDescent="0.25">
      <c r="A34" s="87" t="s">
        <v>87</v>
      </c>
      <c r="B34" s="82" t="s">
        <v>40</v>
      </c>
      <c r="C34" s="83" t="s">
        <v>23</v>
      </c>
      <c r="D34" s="90" t="s">
        <v>145</v>
      </c>
      <c r="E34" s="82">
        <v>1123</v>
      </c>
      <c r="F34" s="88">
        <v>4540</v>
      </c>
      <c r="G34" s="286"/>
    </row>
    <row r="35" spans="1:9" ht="24.95" customHeight="1" x14ac:dyDescent="0.3">
      <c r="A35" s="73" t="s">
        <v>105</v>
      </c>
      <c r="B35" s="73"/>
      <c r="C35" s="73"/>
      <c r="D35" s="73"/>
      <c r="E35" s="73"/>
      <c r="F35" s="76">
        <v>4540</v>
      </c>
      <c r="G35" s="286"/>
      <c r="I35" s="93"/>
    </row>
    <row r="36" spans="1:9" ht="39" customHeight="1" x14ac:dyDescent="0.3">
      <c r="A36" s="91" t="s">
        <v>110</v>
      </c>
      <c r="B36" s="82" t="s">
        <v>50</v>
      </c>
      <c r="C36" s="83" t="s">
        <v>23</v>
      </c>
      <c r="D36" s="84" t="s">
        <v>134</v>
      </c>
      <c r="E36" s="84" t="s">
        <v>424</v>
      </c>
      <c r="F36" s="86">
        <v>76340</v>
      </c>
      <c r="G36" s="286"/>
      <c r="I36" s="93"/>
    </row>
    <row r="37" spans="1:9" ht="24.95" customHeight="1" x14ac:dyDescent="0.3">
      <c r="A37" s="73" t="s">
        <v>112</v>
      </c>
      <c r="B37" s="73"/>
      <c r="C37" s="73"/>
      <c r="D37" s="73"/>
      <c r="E37" s="73"/>
      <c r="F37" s="77">
        <v>76340</v>
      </c>
      <c r="G37" s="286"/>
      <c r="I37" s="93"/>
    </row>
    <row r="38" spans="1:9" ht="24.95" customHeight="1" x14ac:dyDescent="0.3">
      <c r="A38" s="91" t="s">
        <v>113</v>
      </c>
      <c r="B38" s="82" t="s">
        <v>47</v>
      </c>
      <c r="C38" s="83" t="s">
        <v>23</v>
      </c>
      <c r="D38" s="84" t="s">
        <v>136</v>
      </c>
      <c r="E38" s="82" t="s">
        <v>213</v>
      </c>
      <c r="F38" s="86">
        <v>41260</v>
      </c>
      <c r="G38" s="286"/>
      <c r="I38" s="93"/>
    </row>
    <row r="39" spans="1:9" ht="24.95" customHeight="1" x14ac:dyDescent="0.3">
      <c r="A39" s="91" t="s">
        <v>113</v>
      </c>
      <c r="B39" s="82" t="s">
        <v>47</v>
      </c>
      <c r="C39" s="83" t="s">
        <v>23</v>
      </c>
      <c r="D39" s="84" t="s">
        <v>137</v>
      </c>
      <c r="E39" s="82" t="s">
        <v>424</v>
      </c>
      <c r="F39" s="86">
        <v>4160</v>
      </c>
      <c r="G39" s="286"/>
      <c r="I39" s="93"/>
    </row>
    <row r="40" spans="1:9" ht="24.95" customHeight="1" x14ac:dyDescent="0.25">
      <c r="A40" s="91" t="s">
        <v>113</v>
      </c>
      <c r="B40" s="82" t="s">
        <v>69</v>
      </c>
      <c r="C40" s="83" t="s">
        <v>23</v>
      </c>
      <c r="D40" s="84" t="s">
        <v>138</v>
      </c>
      <c r="E40" s="82" t="s">
        <v>424</v>
      </c>
      <c r="F40" s="86">
        <v>5020</v>
      </c>
      <c r="G40" s="286"/>
    </row>
    <row r="41" spans="1:9" ht="24.95" customHeight="1" x14ac:dyDescent="0.25">
      <c r="A41" s="91" t="s">
        <v>113</v>
      </c>
      <c r="B41" s="82" t="s">
        <v>70</v>
      </c>
      <c r="C41" s="83" t="s">
        <v>23</v>
      </c>
      <c r="D41" s="84" t="s">
        <v>139</v>
      </c>
      <c r="E41" s="82" t="s">
        <v>424</v>
      </c>
      <c r="F41" s="86">
        <v>4480</v>
      </c>
      <c r="G41" s="286"/>
    </row>
    <row r="42" spans="1:9" ht="24.95" customHeight="1" thickBot="1" x14ac:dyDescent="0.3">
      <c r="A42" s="198" t="s">
        <v>120</v>
      </c>
      <c r="B42" s="198"/>
      <c r="C42" s="198"/>
      <c r="D42" s="198"/>
      <c r="E42" s="198"/>
      <c r="F42" s="76">
        <v>54920</v>
      </c>
      <c r="G42" s="287"/>
    </row>
    <row r="43" spans="1:9" ht="24.95" customHeight="1" thickBot="1" x14ac:dyDescent="0.35">
      <c r="A43" s="281" t="s">
        <v>2</v>
      </c>
      <c r="B43" s="282"/>
      <c r="C43" s="282"/>
      <c r="D43" s="199"/>
      <c r="E43" s="200"/>
      <c r="F43" s="39">
        <f>F24+F26+F30+F33+F35+F37+F42</f>
        <v>1923020</v>
      </c>
      <c r="G43" s="40"/>
      <c r="H43" s="11"/>
    </row>
    <row r="44" spans="1:9" ht="27" customHeight="1" x14ac:dyDescent="0.25">
      <c r="H44" s="12"/>
    </row>
    <row r="46" spans="1:9" x14ac:dyDescent="0.25">
      <c r="F46" s="4"/>
    </row>
    <row r="49" spans="1:9" x14ac:dyDescent="0.25">
      <c r="A49" s="23"/>
      <c r="B49" s="23"/>
      <c r="C49" s="23"/>
      <c r="D49" s="23"/>
      <c r="E49" s="37"/>
      <c r="F49" s="23"/>
      <c r="G49" s="23"/>
      <c r="H49" s="23"/>
      <c r="I49" s="38"/>
    </row>
  </sheetData>
  <sortState ref="A5:H8">
    <sortCondition descending="1" ref="C5:C8"/>
  </sortState>
  <mergeCells count="10">
    <mergeCell ref="A2:H2"/>
    <mergeCell ref="H3:H4"/>
    <mergeCell ref="A43:C43"/>
    <mergeCell ref="H8:H16"/>
    <mergeCell ref="G22:G42"/>
    <mergeCell ref="A20:G20"/>
    <mergeCell ref="A3:A4"/>
    <mergeCell ref="G3:G4"/>
    <mergeCell ref="C3:E3"/>
    <mergeCell ref="H5:H7"/>
  </mergeCells>
  <printOptions horizontalCentered="1"/>
  <pageMargins left="0.31496062992125984" right="0.23622047244094491" top="0.47244094488188981" bottom="0" header="0.23622047244094491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168"/>
  <sheetViews>
    <sheetView zoomScaleNormal="100" workbookViewId="0">
      <selection activeCell="K128" sqref="K128"/>
    </sheetView>
  </sheetViews>
  <sheetFormatPr defaultColWidth="9.140625" defaultRowHeight="15" x14ac:dyDescent="0.25"/>
  <cols>
    <col min="1" max="1" width="32" style="18" customWidth="1"/>
    <col min="2" max="2" width="29.85546875" style="18" customWidth="1"/>
    <col min="3" max="3" width="21.140625" style="18" customWidth="1"/>
    <col min="4" max="4" width="16.5703125" style="18" customWidth="1"/>
    <col min="5" max="5" width="15.140625" style="18" customWidth="1"/>
    <col min="6" max="6" width="20.5703125" style="18" customWidth="1"/>
    <col min="7" max="7" width="12.28515625" style="18" customWidth="1"/>
    <col min="8" max="8" width="9.140625" style="18"/>
    <col min="9" max="9" width="10.140625" style="18" bestFit="1" customWidth="1"/>
    <col min="10" max="10" width="21" style="18" customWidth="1"/>
    <col min="11" max="11" width="20.5703125" style="18" customWidth="1"/>
    <col min="12" max="12" width="16" style="18" customWidth="1"/>
    <col min="13" max="13" width="9.140625" style="18"/>
    <col min="14" max="14" width="12.140625" style="18" customWidth="1"/>
    <col min="15" max="15" width="11.5703125" style="18" bestFit="1" customWidth="1"/>
    <col min="16" max="16" width="14.42578125" style="18" customWidth="1"/>
    <col min="17" max="17" width="9.140625" style="18"/>
    <col min="18" max="18" width="13.140625" style="18" customWidth="1"/>
    <col min="19" max="19" width="11.5703125" style="18" bestFit="1" customWidth="1"/>
    <col min="20" max="16384" width="9.140625" style="18"/>
  </cols>
  <sheetData>
    <row r="1" spans="1:8" ht="20.25" x14ac:dyDescent="0.3">
      <c r="F1" s="6"/>
      <c r="G1" s="6" t="s">
        <v>14</v>
      </c>
    </row>
    <row r="2" spans="1:8" ht="34.5" customHeight="1" x14ac:dyDescent="0.25">
      <c r="A2" s="301" t="s">
        <v>498</v>
      </c>
      <c r="B2" s="301"/>
      <c r="C2" s="301"/>
      <c r="D2" s="301"/>
      <c r="E2" s="301"/>
      <c r="F2" s="301"/>
      <c r="G2" s="301"/>
      <c r="H2" s="19"/>
    </row>
    <row r="3" spans="1:8" ht="32.25" customHeight="1" x14ac:dyDescent="0.25">
      <c r="A3" s="144" t="s">
        <v>158</v>
      </c>
      <c r="B3" s="144" t="s">
        <v>159</v>
      </c>
      <c r="C3" s="144" t="s">
        <v>142</v>
      </c>
      <c r="D3" s="144" t="s">
        <v>160</v>
      </c>
      <c r="E3" s="144" t="s">
        <v>161</v>
      </c>
      <c r="F3" s="144" t="s">
        <v>162</v>
      </c>
      <c r="G3" s="145" t="s">
        <v>389</v>
      </c>
    </row>
    <row r="4" spans="1:8" ht="18.75" customHeight="1" x14ac:dyDescent="0.25">
      <c r="A4" s="141" t="s">
        <v>320</v>
      </c>
      <c r="B4" s="142" t="s">
        <v>321</v>
      </c>
      <c r="C4" s="142" t="s">
        <v>322</v>
      </c>
      <c r="D4" s="142">
        <v>2020</v>
      </c>
      <c r="E4" s="142" t="s">
        <v>165</v>
      </c>
      <c r="F4" s="143">
        <v>322203.23848327895</v>
      </c>
      <c r="G4" s="299" t="s">
        <v>61</v>
      </c>
    </row>
    <row r="5" spans="1:8" ht="18.75" customHeight="1" x14ac:dyDescent="0.25">
      <c r="A5" s="97" t="s">
        <v>320</v>
      </c>
      <c r="B5" s="98" t="s">
        <v>323</v>
      </c>
      <c r="C5" s="98" t="s">
        <v>324</v>
      </c>
      <c r="D5" s="98">
        <v>2020</v>
      </c>
      <c r="E5" s="98" t="s">
        <v>165</v>
      </c>
      <c r="F5" s="103">
        <v>2885906.2586434199</v>
      </c>
      <c r="G5" s="299"/>
    </row>
    <row r="6" spans="1:8" ht="18.75" customHeight="1" x14ac:dyDescent="0.25">
      <c r="A6" s="97" t="s">
        <v>320</v>
      </c>
      <c r="B6" s="98" t="s">
        <v>321</v>
      </c>
      <c r="C6" s="98" t="s">
        <v>325</v>
      </c>
      <c r="D6" s="98">
        <v>2020</v>
      </c>
      <c r="E6" s="98" t="s">
        <v>195</v>
      </c>
      <c r="F6" s="103">
        <v>347617.23110100848</v>
      </c>
      <c r="G6" s="299"/>
    </row>
    <row r="7" spans="1:8" ht="18.75" customHeight="1" x14ac:dyDescent="0.25">
      <c r="A7" s="97" t="s">
        <v>320</v>
      </c>
      <c r="B7" s="98" t="s">
        <v>326</v>
      </c>
      <c r="C7" s="98" t="s">
        <v>327</v>
      </c>
      <c r="D7" s="98">
        <v>2020</v>
      </c>
      <c r="E7" s="98" t="s">
        <v>195</v>
      </c>
      <c r="F7" s="103">
        <v>234273.27177229247</v>
      </c>
      <c r="G7" s="299"/>
    </row>
    <row r="8" spans="1:8" ht="16.5" customHeight="1" x14ac:dyDescent="0.25">
      <c r="A8" s="41" t="s">
        <v>328</v>
      </c>
      <c r="B8" s="42"/>
      <c r="C8" s="42"/>
      <c r="D8" s="42"/>
      <c r="E8" s="42"/>
      <c r="F8" s="104">
        <f>SUM(F4:F7)</f>
        <v>3790000</v>
      </c>
      <c r="G8" s="299"/>
    </row>
    <row r="9" spans="1:8" ht="16.5" customHeight="1" x14ac:dyDescent="0.25">
      <c r="A9" s="105" t="s">
        <v>340</v>
      </c>
      <c r="B9" s="102" t="s">
        <v>341</v>
      </c>
      <c r="C9" s="102" t="s">
        <v>342</v>
      </c>
      <c r="D9" s="102">
        <v>2020</v>
      </c>
      <c r="E9" s="102" t="s">
        <v>165</v>
      </c>
      <c r="F9" s="106">
        <v>29170</v>
      </c>
      <c r="G9" s="299"/>
    </row>
    <row r="10" spans="1:8" ht="16.5" customHeight="1" x14ac:dyDescent="0.25">
      <c r="A10" s="105" t="s">
        <v>340</v>
      </c>
      <c r="B10" s="102" t="s">
        <v>408</v>
      </c>
      <c r="C10" s="102" t="s">
        <v>438</v>
      </c>
      <c r="D10" s="102">
        <v>2020</v>
      </c>
      <c r="E10" s="102" t="s">
        <v>165</v>
      </c>
      <c r="F10" s="106">
        <v>220660</v>
      </c>
      <c r="G10" s="299"/>
    </row>
    <row r="11" spans="1:8" ht="16.5" customHeight="1" x14ac:dyDescent="0.25">
      <c r="A11" s="105" t="s">
        <v>340</v>
      </c>
      <c r="B11" s="102" t="s">
        <v>343</v>
      </c>
      <c r="C11" s="102" t="s">
        <v>344</v>
      </c>
      <c r="D11" s="102">
        <v>2020</v>
      </c>
      <c r="E11" s="102" t="s">
        <v>165</v>
      </c>
      <c r="F11" s="106">
        <v>10520</v>
      </c>
      <c r="G11" s="299"/>
    </row>
    <row r="12" spans="1:8" ht="16.5" customHeight="1" x14ac:dyDescent="0.25">
      <c r="A12" s="105" t="s">
        <v>340</v>
      </c>
      <c r="B12" s="102" t="s">
        <v>408</v>
      </c>
      <c r="C12" s="102" t="s">
        <v>439</v>
      </c>
      <c r="D12" s="102">
        <v>2020</v>
      </c>
      <c r="E12" s="102" t="s">
        <v>195</v>
      </c>
      <c r="F12" s="106">
        <v>526780</v>
      </c>
      <c r="G12" s="299"/>
    </row>
    <row r="13" spans="1:8" ht="16.5" customHeight="1" x14ac:dyDescent="0.25">
      <c r="A13" s="105" t="s">
        <v>340</v>
      </c>
      <c r="B13" s="102" t="s">
        <v>343</v>
      </c>
      <c r="C13" s="102" t="s">
        <v>345</v>
      </c>
      <c r="D13" s="102">
        <v>2020</v>
      </c>
      <c r="E13" s="102" t="s">
        <v>195</v>
      </c>
      <c r="F13" s="106">
        <v>52360</v>
      </c>
      <c r="G13" s="299"/>
    </row>
    <row r="14" spans="1:8" ht="16.5" customHeight="1" x14ac:dyDescent="0.25">
      <c r="A14" s="105" t="s">
        <v>340</v>
      </c>
      <c r="B14" s="102" t="s">
        <v>341</v>
      </c>
      <c r="C14" s="102" t="s">
        <v>440</v>
      </c>
      <c r="D14" s="102">
        <v>2020</v>
      </c>
      <c r="E14" s="102" t="s">
        <v>167</v>
      </c>
      <c r="F14" s="106">
        <v>257450</v>
      </c>
      <c r="G14" s="299"/>
    </row>
    <row r="15" spans="1:8" ht="16.5" customHeight="1" x14ac:dyDescent="0.25">
      <c r="A15" s="105" t="s">
        <v>340</v>
      </c>
      <c r="B15" s="102" t="s">
        <v>341</v>
      </c>
      <c r="C15" s="102" t="s">
        <v>346</v>
      </c>
      <c r="D15" s="102">
        <v>2020</v>
      </c>
      <c r="E15" s="102" t="s">
        <v>169</v>
      </c>
      <c r="F15" s="106">
        <v>15400</v>
      </c>
      <c r="G15" s="299"/>
    </row>
    <row r="16" spans="1:8" ht="16.5" customHeight="1" x14ac:dyDescent="0.25">
      <c r="A16" s="41" t="s">
        <v>74</v>
      </c>
      <c r="B16" s="42"/>
      <c r="C16" s="42"/>
      <c r="D16" s="42"/>
      <c r="E16" s="42"/>
      <c r="F16" s="104">
        <f>SUM(F9:F15)</f>
        <v>1112340</v>
      </c>
      <c r="G16" s="299"/>
    </row>
    <row r="17" spans="1:16" ht="16.5" customHeight="1" x14ac:dyDescent="0.25">
      <c r="A17" s="97" t="s">
        <v>75</v>
      </c>
      <c r="B17" s="98" t="s">
        <v>49</v>
      </c>
      <c r="C17" s="98" t="s">
        <v>150</v>
      </c>
      <c r="D17" s="98">
        <v>2019</v>
      </c>
      <c r="E17" s="98" t="s">
        <v>151</v>
      </c>
      <c r="F17" s="103">
        <v>1147860</v>
      </c>
      <c r="G17" s="299"/>
    </row>
    <row r="18" spans="1:16" ht="18" customHeight="1" x14ac:dyDescent="0.25">
      <c r="A18" s="41" t="s">
        <v>185</v>
      </c>
      <c r="B18" s="42"/>
      <c r="C18" s="42"/>
      <c r="D18" s="42"/>
      <c r="E18" s="42"/>
      <c r="F18" s="104">
        <f>SUM(F17:F17)</f>
        <v>1147860</v>
      </c>
      <c r="G18" s="299"/>
    </row>
    <row r="19" spans="1:16" ht="16.5" customHeight="1" x14ac:dyDescent="0.25">
      <c r="A19" s="97" t="s">
        <v>445</v>
      </c>
      <c r="B19" s="98" t="s">
        <v>152</v>
      </c>
      <c r="C19" s="98" t="s">
        <v>153</v>
      </c>
      <c r="D19" s="98">
        <v>2020</v>
      </c>
      <c r="E19" s="98" t="s">
        <v>154</v>
      </c>
      <c r="F19" s="103">
        <v>5000000</v>
      </c>
      <c r="G19" s="299"/>
    </row>
    <row r="20" spans="1:16" ht="16.5" customHeight="1" x14ac:dyDescent="0.25">
      <c r="A20" s="43" t="s">
        <v>198</v>
      </c>
      <c r="B20" s="42"/>
      <c r="C20" s="42"/>
      <c r="D20" s="42"/>
      <c r="E20" s="42"/>
      <c r="F20" s="104">
        <f>SUM(F19)</f>
        <v>5000000</v>
      </c>
      <c r="G20" s="299"/>
    </row>
    <row r="21" spans="1:16" ht="16.5" customHeight="1" x14ac:dyDescent="0.25">
      <c r="A21" s="99" t="s">
        <v>434</v>
      </c>
      <c r="B21" s="98" t="s">
        <v>435</v>
      </c>
      <c r="C21" s="98" t="s">
        <v>436</v>
      </c>
      <c r="D21" s="98">
        <v>2020</v>
      </c>
      <c r="E21" s="98" t="s">
        <v>154</v>
      </c>
      <c r="F21" s="107">
        <v>2500000</v>
      </c>
      <c r="G21" s="299"/>
    </row>
    <row r="22" spans="1:16" ht="16.5" customHeight="1" x14ac:dyDescent="0.25">
      <c r="A22" s="43" t="s">
        <v>433</v>
      </c>
      <c r="B22" s="42"/>
      <c r="C22" s="42"/>
      <c r="D22" s="42"/>
      <c r="E22" s="42"/>
      <c r="F22" s="104">
        <f>SUM(F21)</f>
        <v>2500000</v>
      </c>
      <c r="G22" s="299"/>
    </row>
    <row r="23" spans="1:16" ht="16.5" customHeight="1" x14ac:dyDescent="0.25">
      <c r="A23" s="99" t="s">
        <v>305</v>
      </c>
      <c r="B23" s="98" t="s">
        <v>163</v>
      </c>
      <c r="C23" s="98" t="s">
        <v>164</v>
      </c>
      <c r="D23" s="98">
        <v>2020</v>
      </c>
      <c r="E23" s="98" t="s">
        <v>165</v>
      </c>
      <c r="F23" s="107">
        <v>183825</v>
      </c>
      <c r="G23" s="299"/>
      <c r="I23" s="125"/>
      <c r="J23" s="125"/>
      <c r="K23" s="125"/>
      <c r="L23" s="125"/>
      <c r="M23" s="125"/>
      <c r="N23" s="125"/>
      <c r="O23" s="126"/>
      <c r="P23" s="125"/>
    </row>
    <row r="24" spans="1:16" ht="16.5" customHeight="1" x14ac:dyDescent="0.25">
      <c r="A24" s="99" t="s">
        <v>305</v>
      </c>
      <c r="B24" s="98" t="s">
        <v>166</v>
      </c>
      <c r="C24" s="98" t="s">
        <v>441</v>
      </c>
      <c r="D24" s="98">
        <v>2020</v>
      </c>
      <c r="E24" s="98" t="s">
        <v>167</v>
      </c>
      <c r="F24" s="107">
        <v>218840</v>
      </c>
      <c r="G24" s="299"/>
      <c r="H24" s="22"/>
      <c r="I24" s="125"/>
      <c r="J24" s="125"/>
      <c r="K24" s="125"/>
      <c r="L24" s="125"/>
      <c r="M24" s="125"/>
      <c r="N24" s="125"/>
      <c r="O24" s="126"/>
      <c r="P24" s="125"/>
    </row>
    <row r="25" spans="1:16" ht="16.5" customHeight="1" x14ac:dyDescent="0.25">
      <c r="A25" s="99" t="s">
        <v>305</v>
      </c>
      <c r="B25" s="98" t="s">
        <v>163</v>
      </c>
      <c r="C25" s="98" t="s">
        <v>442</v>
      </c>
      <c r="D25" s="98">
        <v>2020</v>
      </c>
      <c r="E25" s="98" t="s">
        <v>167</v>
      </c>
      <c r="F25" s="107">
        <v>920880</v>
      </c>
      <c r="G25" s="299"/>
      <c r="H25" s="22"/>
      <c r="I25" s="125"/>
      <c r="J25" s="125"/>
      <c r="K25" s="125"/>
      <c r="L25" s="125"/>
      <c r="M25" s="125"/>
      <c r="N25" s="125"/>
      <c r="O25" s="126"/>
      <c r="P25" s="125"/>
    </row>
    <row r="26" spans="1:16" ht="16.5" customHeight="1" x14ac:dyDescent="0.25">
      <c r="A26" s="99" t="s">
        <v>305</v>
      </c>
      <c r="B26" s="98" t="s">
        <v>166</v>
      </c>
      <c r="C26" s="98" t="s">
        <v>168</v>
      </c>
      <c r="D26" s="98">
        <v>2020</v>
      </c>
      <c r="E26" s="98" t="s">
        <v>169</v>
      </c>
      <c r="F26" s="107">
        <v>562780</v>
      </c>
      <c r="G26" s="299"/>
      <c r="I26" s="125"/>
      <c r="J26" s="125"/>
      <c r="K26" s="125"/>
      <c r="L26" s="125"/>
      <c r="M26" s="125"/>
      <c r="N26" s="125"/>
      <c r="O26" s="126"/>
      <c r="P26" s="125"/>
    </row>
    <row r="27" spans="1:16" ht="16.5" customHeight="1" x14ac:dyDescent="0.25">
      <c r="A27" s="99" t="s">
        <v>305</v>
      </c>
      <c r="B27" s="98" t="s">
        <v>163</v>
      </c>
      <c r="C27" s="98" t="s">
        <v>170</v>
      </c>
      <c r="D27" s="98">
        <v>2020</v>
      </c>
      <c r="E27" s="98" t="s">
        <v>169</v>
      </c>
      <c r="F27" s="107">
        <v>823900</v>
      </c>
      <c r="G27" s="299"/>
      <c r="I27" s="125"/>
      <c r="J27" s="125"/>
      <c r="K27" s="125"/>
      <c r="L27" s="125"/>
      <c r="M27" s="125"/>
      <c r="N27" s="125"/>
      <c r="O27" s="126"/>
      <c r="P27" s="125"/>
    </row>
    <row r="28" spans="1:16" ht="16.5" customHeight="1" x14ac:dyDescent="0.25">
      <c r="A28" s="99" t="s">
        <v>305</v>
      </c>
      <c r="B28" s="98" t="s">
        <v>166</v>
      </c>
      <c r="C28" s="98" t="s">
        <v>355</v>
      </c>
      <c r="D28" s="98">
        <v>2020</v>
      </c>
      <c r="E28" s="98" t="s">
        <v>165</v>
      </c>
      <c r="F28" s="107">
        <v>225314</v>
      </c>
      <c r="G28" s="299"/>
      <c r="H28" s="22"/>
      <c r="I28" s="125"/>
      <c r="J28" s="125"/>
      <c r="K28" s="125"/>
      <c r="L28" s="125"/>
      <c r="M28" s="125"/>
      <c r="N28" s="125"/>
      <c r="O28" s="126"/>
      <c r="P28" s="125"/>
    </row>
    <row r="29" spans="1:16" ht="16.5" customHeight="1" x14ac:dyDescent="0.25">
      <c r="A29" s="99" t="s">
        <v>305</v>
      </c>
      <c r="B29" s="98" t="s">
        <v>201</v>
      </c>
      <c r="C29" s="98" t="s">
        <v>356</v>
      </c>
      <c r="D29" s="98">
        <v>2020</v>
      </c>
      <c r="E29" s="98" t="s">
        <v>165</v>
      </c>
      <c r="F29" s="107">
        <v>237095</v>
      </c>
      <c r="G29" s="299"/>
      <c r="H29" s="22"/>
      <c r="I29" s="125"/>
      <c r="J29" s="125"/>
      <c r="K29" s="125"/>
      <c r="L29" s="125"/>
      <c r="M29" s="125"/>
      <c r="N29" s="125"/>
      <c r="O29" s="126"/>
      <c r="P29" s="125"/>
    </row>
    <row r="30" spans="1:16" ht="16.5" customHeight="1" x14ac:dyDescent="0.25">
      <c r="A30" s="99" t="s">
        <v>305</v>
      </c>
      <c r="B30" s="98" t="s">
        <v>255</v>
      </c>
      <c r="C30" s="98" t="s">
        <v>357</v>
      </c>
      <c r="D30" s="98">
        <v>2020</v>
      </c>
      <c r="E30" s="98" t="s">
        <v>165</v>
      </c>
      <c r="F30" s="107">
        <v>364219</v>
      </c>
      <c r="G30" s="299"/>
      <c r="I30" s="125"/>
      <c r="J30" s="125"/>
      <c r="K30" s="125"/>
      <c r="L30" s="125"/>
      <c r="M30" s="125"/>
      <c r="N30" s="125"/>
      <c r="O30" s="126"/>
      <c r="P30" s="125"/>
    </row>
    <row r="31" spans="1:16" ht="16.5" customHeight="1" x14ac:dyDescent="0.25">
      <c r="A31" s="99" t="s">
        <v>305</v>
      </c>
      <c r="B31" s="98" t="s">
        <v>166</v>
      </c>
      <c r="C31" s="98" t="s">
        <v>358</v>
      </c>
      <c r="D31" s="98">
        <v>2020</v>
      </c>
      <c r="E31" s="98" t="s">
        <v>195</v>
      </c>
      <c r="F31" s="107">
        <v>297579</v>
      </c>
      <c r="G31" s="299"/>
      <c r="I31" s="125"/>
      <c r="J31" s="125"/>
      <c r="K31" s="125"/>
      <c r="L31" s="125"/>
      <c r="M31" s="125"/>
      <c r="N31" s="125"/>
      <c r="O31" s="126"/>
      <c r="P31" s="125"/>
    </row>
    <row r="32" spans="1:16" ht="16.5" customHeight="1" x14ac:dyDescent="0.25">
      <c r="A32" s="99" t="s">
        <v>305</v>
      </c>
      <c r="B32" s="98" t="s">
        <v>163</v>
      </c>
      <c r="C32" s="98" t="s">
        <v>257</v>
      </c>
      <c r="D32" s="98">
        <v>2020</v>
      </c>
      <c r="E32" s="98" t="s">
        <v>195</v>
      </c>
      <c r="F32" s="107">
        <v>455428</v>
      </c>
      <c r="G32" s="299"/>
      <c r="I32" s="125"/>
      <c r="J32" s="125"/>
      <c r="K32" s="125"/>
      <c r="L32" s="125"/>
      <c r="M32" s="125"/>
      <c r="N32" s="125"/>
      <c r="O32" s="126"/>
      <c r="P32" s="125"/>
    </row>
    <row r="33" spans="1:16" ht="16.5" customHeight="1" x14ac:dyDescent="0.25">
      <c r="A33" s="99" t="s">
        <v>305</v>
      </c>
      <c r="B33" s="98" t="s">
        <v>255</v>
      </c>
      <c r="C33" s="98" t="s">
        <v>256</v>
      </c>
      <c r="D33" s="98">
        <v>2020</v>
      </c>
      <c r="E33" s="98" t="s">
        <v>195</v>
      </c>
      <c r="F33" s="107">
        <v>314838</v>
      </c>
      <c r="G33" s="299"/>
      <c r="I33" s="125"/>
      <c r="J33" s="125"/>
      <c r="K33" s="125"/>
      <c r="L33" s="125"/>
      <c r="M33" s="125"/>
      <c r="N33" s="125"/>
      <c r="O33" s="126"/>
      <c r="P33" s="125"/>
    </row>
    <row r="34" spans="1:16" ht="16.5" customHeight="1" x14ac:dyDescent="0.25">
      <c r="A34" s="99" t="s">
        <v>305</v>
      </c>
      <c r="B34" s="98" t="s">
        <v>201</v>
      </c>
      <c r="C34" s="98" t="s">
        <v>443</v>
      </c>
      <c r="D34" s="98">
        <v>2020</v>
      </c>
      <c r="E34" s="98" t="s">
        <v>167</v>
      </c>
      <c r="F34" s="107">
        <v>395527</v>
      </c>
      <c r="G34" s="299"/>
      <c r="I34" s="125"/>
      <c r="J34" s="125"/>
      <c r="K34" s="125"/>
      <c r="L34" s="125"/>
      <c r="M34" s="125"/>
      <c r="N34" s="125"/>
      <c r="O34" s="126"/>
      <c r="P34" s="125"/>
    </row>
    <row r="35" spans="1:16" ht="16.5" customHeight="1" x14ac:dyDescent="0.25">
      <c r="A35" s="43" t="s">
        <v>130</v>
      </c>
      <c r="B35" s="42"/>
      <c r="C35" s="42"/>
      <c r="D35" s="42"/>
      <c r="E35" s="42"/>
      <c r="F35" s="104">
        <f>SUM(F23:F34)</f>
        <v>5000225</v>
      </c>
      <c r="G35" s="299"/>
      <c r="I35" s="125"/>
      <c r="J35" s="125"/>
      <c r="K35" s="125"/>
      <c r="L35" s="125"/>
      <c r="M35" s="125"/>
      <c r="N35" s="125"/>
      <c r="O35" s="126"/>
      <c r="P35" s="125"/>
    </row>
    <row r="36" spans="1:16" ht="16.5" customHeight="1" x14ac:dyDescent="0.25">
      <c r="A36" s="99" t="s">
        <v>121</v>
      </c>
      <c r="B36" s="98" t="s">
        <v>290</v>
      </c>
      <c r="C36" s="98" t="s">
        <v>373</v>
      </c>
      <c r="D36" s="98">
        <v>2020</v>
      </c>
      <c r="E36" s="98" t="s">
        <v>154</v>
      </c>
      <c r="F36" s="107">
        <v>7000000</v>
      </c>
      <c r="G36" s="299"/>
      <c r="I36" s="125"/>
      <c r="J36" s="125"/>
      <c r="K36" s="125"/>
      <c r="L36" s="125"/>
      <c r="M36" s="125"/>
      <c r="N36" s="125"/>
      <c r="O36" s="126"/>
      <c r="P36" s="125"/>
    </row>
    <row r="37" spans="1:16" ht="16.5" customHeight="1" x14ac:dyDescent="0.25">
      <c r="A37" s="43" t="s">
        <v>124</v>
      </c>
      <c r="B37" s="42"/>
      <c r="C37" s="42"/>
      <c r="D37" s="42"/>
      <c r="E37" s="42"/>
      <c r="F37" s="104">
        <f>SUM(F36)</f>
        <v>7000000</v>
      </c>
      <c r="G37" s="299"/>
      <c r="I37" s="125"/>
      <c r="J37" s="125"/>
      <c r="K37" s="125"/>
      <c r="L37" s="125"/>
      <c r="M37" s="125"/>
      <c r="N37" s="125"/>
      <c r="O37" s="126"/>
      <c r="P37" s="125"/>
    </row>
    <row r="38" spans="1:16" ht="16.5" customHeight="1" x14ac:dyDescent="0.25">
      <c r="A38" s="97" t="s">
        <v>245</v>
      </c>
      <c r="B38" s="98" t="s">
        <v>246</v>
      </c>
      <c r="C38" s="98" t="s">
        <v>249</v>
      </c>
      <c r="D38" s="98">
        <v>2020</v>
      </c>
      <c r="E38" s="98" t="s">
        <v>250</v>
      </c>
      <c r="F38" s="103">
        <v>12056780</v>
      </c>
      <c r="G38" s="299"/>
      <c r="I38" s="125"/>
      <c r="J38" s="125"/>
      <c r="K38" s="125"/>
      <c r="L38" s="125"/>
      <c r="M38" s="125"/>
      <c r="N38" s="125"/>
      <c r="O38" s="126"/>
      <c r="P38" s="125"/>
    </row>
    <row r="39" spans="1:16" ht="16.5" customHeight="1" x14ac:dyDescent="0.25">
      <c r="A39" s="270" t="s">
        <v>245</v>
      </c>
      <c r="B39" s="271" t="s">
        <v>246</v>
      </c>
      <c r="C39" s="271" t="s">
        <v>251</v>
      </c>
      <c r="D39" s="271">
        <v>2020</v>
      </c>
      <c r="E39" s="271" t="s">
        <v>154</v>
      </c>
      <c r="F39" s="107">
        <v>28993300</v>
      </c>
      <c r="G39" s="299"/>
      <c r="H39" s="263"/>
      <c r="I39" s="125"/>
      <c r="J39" s="125"/>
      <c r="K39" s="125"/>
      <c r="L39" s="125"/>
      <c r="M39" s="125"/>
      <c r="N39" s="125"/>
      <c r="O39" s="125"/>
      <c r="P39" s="125"/>
    </row>
    <row r="40" spans="1:16" ht="16.5" customHeight="1" x14ac:dyDescent="0.25">
      <c r="A40" s="270" t="s">
        <v>245</v>
      </c>
      <c r="B40" s="271" t="s">
        <v>246</v>
      </c>
      <c r="C40" s="271" t="s">
        <v>493</v>
      </c>
      <c r="D40" s="271">
        <v>2020</v>
      </c>
      <c r="E40" s="271" t="s">
        <v>228</v>
      </c>
      <c r="F40" s="107">
        <v>861900</v>
      </c>
      <c r="G40" s="299"/>
      <c r="I40" s="125"/>
      <c r="J40" s="125"/>
      <c r="K40" s="125"/>
      <c r="L40" s="125"/>
      <c r="M40" s="125"/>
      <c r="N40" s="125"/>
      <c r="O40" s="125"/>
      <c r="P40" s="125"/>
    </row>
    <row r="41" spans="1:16" ht="16.5" customHeight="1" x14ac:dyDescent="0.25">
      <c r="A41" s="270" t="s">
        <v>245</v>
      </c>
      <c r="B41" s="271" t="s">
        <v>246</v>
      </c>
      <c r="C41" s="271" t="s">
        <v>494</v>
      </c>
      <c r="D41" s="271">
        <v>2020</v>
      </c>
      <c r="E41" s="271" t="s">
        <v>169</v>
      </c>
      <c r="F41" s="107">
        <v>2021000</v>
      </c>
      <c r="G41" s="299"/>
      <c r="I41" s="125"/>
      <c r="J41" s="125"/>
      <c r="K41" s="125"/>
      <c r="L41" s="125"/>
      <c r="M41" s="125"/>
      <c r="N41" s="125"/>
      <c r="O41" s="125"/>
      <c r="P41" s="125"/>
    </row>
    <row r="42" spans="1:16" ht="16.5" customHeight="1" x14ac:dyDescent="0.25">
      <c r="A42" s="218" t="s">
        <v>245</v>
      </c>
      <c r="B42" s="219" t="s">
        <v>247</v>
      </c>
      <c r="C42" s="219" t="s">
        <v>329</v>
      </c>
      <c r="D42" s="102">
        <v>2020</v>
      </c>
      <c r="E42" s="219" t="s">
        <v>167</v>
      </c>
      <c r="F42" s="220">
        <v>5574930</v>
      </c>
      <c r="G42" s="299"/>
      <c r="I42" s="125"/>
      <c r="J42" s="125"/>
      <c r="K42" s="125"/>
      <c r="L42" s="125"/>
      <c r="M42" s="125"/>
      <c r="N42" s="125"/>
      <c r="O42" s="125"/>
      <c r="P42" s="125"/>
    </row>
    <row r="43" spans="1:16" ht="16.5" customHeight="1" x14ac:dyDescent="0.25">
      <c r="A43" s="218" t="s">
        <v>245</v>
      </c>
      <c r="B43" s="219" t="s">
        <v>248</v>
      </c>
      <c r="C43" s="219" t="s">
        <v>330</v>
      </c>
      <c r="D43" s="102">
        <v>2020</v>
      </c>
      <c r="E43" s="219" t="s">
        <v>167</v>
      </c>
      <c r="F43" s="220">
        <v>7572650</v>
      </c>
      <c r="G43" s="299"/>
      <c r="I43" s="125"/>
      <c r="J43" s="125"/>
      <c r="K43" s="125"/>
      <c r="L43" s="125"/>
      <c r="M43" s="125"/>
      <c r="N43" s="125"/>
      <c r="O43" s="125"/>
      <c r="P43" s="125"/>
    </row>
    <row r="44" spans="1:16" ht="16.5" customHeight="1" x14ac:dyDescent="0.25">
      <c r="A44" s="43" t="s">
        <v>252</v>
      </c>
      <c r="B44" s="42"/>
      <c r="C44" s="42"/>
      <c r="D44" s="42"/>
      <c r="E44" s="42"/>
      <c r="F44" s="104">
        <f>SUM(F38:F43)</f>
        <v>57080560</v>
      </c>
      <c r="G44" s="299"/>
      <c r="I44" s="125"/>
      <c r="J44" s="125"/>
      <c r="K44" s="125"/>
      <c r="L44" s="125"/>
      <c r="M44" s="125"/>
      <c r="N44" s="125"/>
      <c r="O44" s="125"/>
      <c r="P44" s="125"/>
    </row>
    <row r="45" spans="1:16" ht="16.5" customHeight="1" x14ac:dyDescent="0.25">
      <c r="A45" s="97" t="s">
        <v>354</v>
      </c>
      <c r="B45" s="98" t="s">
        <v>226</v>
      </c>
      <c r="C45" s="98" t="s">
        <v>230</v>
      </c>
      <c r="D45" s="98">
        <v>2020</v>
      </c>
      <c r="E45" s="221" t="s">
        <v>228</v>
      </c>
      <c r="F45" s="222">
        <v>36220</v>
      </c>
      <c r="G45" s="299"/>
      <c r="I45" s="125"/>
      <c r="J45" s="125"/>
      <c r="K45" s="125"/>
      <c r="L45" s="125"/>
      <c r="M45" s="125"/>
      <c r="N45" s="125"/>
      <c r="O45" s="125"/>
      <c r="P45" s="125"/>
    </row>
    <row r="46" spans="1:16" ht="16.5" customHeight="1" x14ac:dyDescent="0.25">
      <c r="A46" s="97" t="s">
        <v>354</v>
      </c>
      <c r="B46" s="98" t="s">
        <v>226</v>
      </c>
      <c r="C46" s="98" t="s">
        <v>455</v>
      </c>
      <c r="D46" s="98">
        <v>2020</v>
      </c>
      <c r="E46" s="221" t="s">
        <v>167</v>
      </c>
      <c r="F46" s="222">
        <v>68240</v>
      </c>
      <c r="G46" s="299"/>
      <c r="I46" s="125"/>
      <c r="J46" s="125"/>
      <c r="K46" s="125"/>
      <c r="L46" s="125"/>
      <c r="M46" s="125"/>
      <c r="N46" s="125"/>
      <c r="O46" s="125"/>
      <c r="P46" s="125"/>
    </row>
    <row r="47" spans="1:16" ht="16.5" customHeight="1" x14ac:dyDescent="0.25">
      <c r="A47" s="97" t="s">
        <v>354</v>
      </c>
      <c r="B47" s="98" t="s">
        <v>227</v>
      </c>
      <c r="C47" s="98" t="s">
        <v>456</v>
      </c>
      <c r="D47" s="98">
        <v>2020</v>
      </c>
      <c r="E47" s="221" t="s">
        <v>167</v>
      </c>
      <c r="F47" s="222">
        <v>58580</v>
      </c>
      <c r="G47" s="299"/>
      <c r="I47" s="125"/>
      <c r="J47" s="125"/>
      <c r="K47" s="125"/>
      <c r="L47" s="125"/>
      <c r="M47" s="125"/>
      <c r="N47" s="125"/>
      <c r="O47" s="125"/>
      <c r="P47" s="125"/>
    </row>
    <row r="48" spans="1:16" ht="16.5" customHeight="1" x14ac:dyDescent="0.25">
      <c r="A48" s="97" t="s">
        <v>354</v>
      </c>
      <c r="B48" s="98" t="s">
        <v>54</v>
      </c>
      <c r="C48" s="98" t="s">
        <v>231</v>
      </c>
      <c r="D48" s="98">
        <v>2020</v>
      </c>
      <c r="E48" s="221" t="s">
        <v>169</v>
      </c>
      <c r="F48" s="222">
        <v>20920</v>
      </c>
      <c r="G48" s="299"/>
      <c r="I48" s="125"/>
      <c r="J48" s="125"/>
      <c r="K48" s="125"/>
      <c r="L48" s="125"/>
      <c r="M48" s="125"/>
      <c r="N48" s="125"/>
      <c r="O48" s="125"/>
      <c r="P48" s="125"/>
    </row>
    <row r="49" spans="1:16" ht="16.5" customHeight="1" x14ac:dyDescent="0.25">
      <c r="A49" s="97" t="s">
        <v>354</v>
      </c>
      <c r="B49" s="98" t="s">
        <v>226</v>
      </c>
      <c r="C49" s="98" t="s">
        <v>232</v>
      </c>
      <c r="D49" s="98">
        <v>2020</v>
      </c>
      <c r="E49" s="221" t="s">
        <v>169</v>
      </c>
      <c r="F49" s="222">
        <v>18740</v>
      </c>
      <c r="G49" s="299"/>
      <c r="I49" s="125"/>
      <c r="J49" s="125"/>
      <c r="K49" s="125"/>
      <c r="L49" s="125"/>
      <c r="M49" s="125"/>
      <c r="N49" s="125"/>
      <c r="O49" s="125"/>
      <c r="P49" s="125"/>
    </row>
    <row r="50" spans="1:16" ht="16.5" customHeight="1" x14ac:dyDescent="0.25">
      <c r="A50" s="97" t="s">
        <v>354</v>
      </c>
      <c r="B50" s="98" t="s">
        <v>52</v>
      </c>
      <c r="C50" s="98" t="s">
        <v>233</v>
      </c>
      <c r="D50" s="98">
        <v>2020</v>
      </c>
      <c r="E50" s="221" t="s">
        <v>169</v>
      </c>
      <c r="F50" s="222">
        <v>11340</v>
      </c>
      <c r="G50" s="299"/>
      <c r="I50" s="125"/>
      <c r="J50" s="125"/>
      <c r="K50" s="125"/>
      <c r="L50" s="125"/>
      <c r="M50" s="125"/>
      <c r="N50" s="125"/>
      <c r="O50" s="125"/>
      <c r="P50" s="125"/>
    </row>
    <row r="51" spans="1:16" ht="16.5" customHeight="1" x14ac:dyDescent="0.25">
      <c r="A51" s="97" t="s">
        <v>354</v>
      </c>
      <c r="B51" s="98" t="s">
        <v>53</v>
      </c>
      <c r="C51" s="98" t="s">
        <v>234</v>
      </c>
      <c r="D51" s="98">
        <v>2020</v>
      </c>
      <c r="E51" s="221" t="s">
        <v>169</v>
      </c>
      <c r="F51" s="222">
        <v>418220</v>
      </c>
      <c r="G51" s="299"/>
      <c r="I51" s="125"/>
      <c r="J51" s="125"/>
      <c r="K51" s="125"/>
      <c r="L51" s="125"/>
      <c r="M51" s="125"/>
      <c r="N51" s="125"/>
      <c r="O51" s="125"/>
      <c r="P51" s="125"/>
    </row>
    <row r="52" spans="1:16" ht="16.5" customHeight="1" x14ac:dyDescent="0.25">
      <c r="A52" s="97" t="s">
        <v>354</v>
      </c>
      <c r="B52" s="98" t="s">
        <v>227</v>
      </c>
      <c r="C52" s="98" t="s">
        <v>235</v>
      </c>
      <c r="D52" s="98">
        <v>2020</v>
      </c>
      <c r="E52" s="221" t="s">
        <v>169</v>
      </c>
      <c r="F52" s="222">
        <v>63320</v>
      </c>
      <c r="G52" s="299"/>
      <c r="I52" s="125"/>
      <c r="J52" s="125"/>
      <c r="K52" s="125"/>
      <c r="L52" s="125"/>
      <c r="M52" s="125"/>
      <c r="N52" s="125"/>
      <c r="O52" s="125"/>
      <c r="P52" s="125"/>
    </row>
    <row r="53" spans="1:16" ht="16.5" customHeight="1" x14ac:dyDescent="0.25">
      <c r="A53" s="97" t="s">
        <v>354</v>
      </c>
      <c r="B53" s="98" t="s">
        <v>53</v>
      </c>
      <c r="C53" s="98" t="s">
        <v>236</v>
      </c>
      <c r="D53" s="98">
        <v>2020</v>
      </c>
      <c r="E53" s="221" t="s">
        <v>229</v>
      </c>
      <c r="F53" s="222">
        <v>24873</v>
      </c>
      <c r="G53" s="299"/>
      <c r="I53" s="125"/>
      <c r="J53" s="125"/>
      <c r="K53" s="125"/>
      <c r="L53" s="125"/>
      <c r="M53" s="125"/>
      <c r="N53" s="125"/>
      <c r="O53" s="125"/>
      <c r="P53" s="125"/>
    </row>
    <row r="54" spans="1:16" ht="16.5" customHeight="1" x14ac:dyDescent="0.25">
      <c r="A54" s="97" t="s">
        <v>354</v>
      </c>
      <c r="B54" s="98" t="s">
        <v>54</v>
      </c>
      <c r="C54" s="98" t="s">
        <v>457</v>
      </c>
      <c r="D54" s="98">
        <v>2020</v>
      </c>
      <c r="E54" s="221" t="s">
        <v>221</v>
      </c>
      <c r="F54" s="222">
        <v>203440</v>
      </c>
      <c r="G54" s="299"/>
      <c r="I54" s="125"/>
      <c r="J54" s="125"/>
      <c r="K54" s="125"/>
      <c r="L54" s="125"/>
      <c r="M54" s="125"/>
      <c r="N54" s="125"/>
      <c r="O54" s="125"/>
      <c r="P54" s="125"/>
    </row>
    <row r="55" spans="1:16" ht="16.5" customHeight="1" x14ac:dyDescent="0.25">
      <c r="A55" s="97" t="s">
        <v>354</v>
      </c>
      <c r="B55" s="98" t="s">
        <v>226</v>
      </c>
      <c r="C55" s="98" t="s">
        <v>237</v>
      </c>
      <c r="D55" s="98">
        <v>2020</v>
      </c>
      <c r="E55" s="221" t="s">
        <v>221</v>
      </c>
      <c r="F55" s="222">
        <v>79100</v>
      </c>
      <c r="G55" s="299"/>
      <c r="I55" s="125"/>
      <c r="J55" s="125"/>
      <c r="K55" s="125"/>
      <c r="L55" s="125"/>
      <c r="M55" s="125"/>
      <c r="N55" s="125"/>
      <c r="O55" s="125"/>
      <c r="P55" s="125"/>
    </row>
    <row r="56" spans="1:16" ht="16.5" customHeight="1" x14ac:dyDescent="0.25">
      <c r="A56" s="97" t="s">
        <v>354</v>
      </c>
      <c r="B56" s="98" t="s">
        <v>53</v>
      </c>
      <c r="C56" s="98" t="s">
        <v>238</v>
      </c>
      <c r="D56" s="98">
        <v>2020</v>
      </c>
      <c r="E56" s="221" t="s">
        <v>221</v>
      </c>
      <c r="F56" s="222">
        <v>300160</v>
      </c>
      <c r="G56" s="299"/>
      <c r="I56" s="125"/>
      <c r="J56" s="125"/>
      <c r="K56" s="125"/>
      <c r="L56" s="125"/>
      <c r="M56" s="125"/>
      <c r="N56" s="125"/>
      <c r="O56" s="125"/>
      <c r="P56" s="125"/>
    </row>
    <row r="57" spans="1:16" ht="16.5" customHeight="1" x14ac:dyDescent="0.25">
      <c r="A57" s="97" t="s">
        <v>354</v>
      </c>
      <c r="B57" s="98" t="s">
        <v>227</v>
      </c>
      <c r="C57" s="98" t="s">
        <v>239</v>
      </c>
      <c r="D57" s="98">
        <v>2020</v>
      </c>
      <c r="E57" s="221" t="s">
        <v>221</v>
      </c>
      <c r="F57" s="222">
        <v>41580</v>
      </c>
      <c r="G57" s="299"/>
      <c r="I57" s="125"/>
      <c r="J57" s="125"/>
      <c r="K57" s="125"/>
      <c r="L57" s="125"/>
      <c r="M57" s="125"/>
      <c r="N57" s="125"/>
      <c r="O57" s="125"/>
      <c r="P57" s="125"/>
    </row>
    <row r="58" spans="1:16" ht="16.5" customHeight="1" x14ac:dyDescent="0.25">
      <c r="A58" s="97" t="s">
        <v>354</v>
      </c>
      <c r="B58" s="98" t="s">
        <v>54</v>
      </c>
      <c r="C58" s="98" t="s">
        <v>240</v>
      </c>
      <c r="D58" s="98">
        <v>2020</v>
      </c>
      <c r="E58" s="221" t="s">
        <v>176</v>
      </c>
      <c r="F58" s="222">
        <v>49040</v>
      </c>
      <c r="G58" s="299"/>
      <c r="I58" s="125"/>
      <c r="J58" s="125"/>
      <c r="K58" s="125"/>
      <c r="L58" s="125"/>
      <c r="M58" s="125"/>
      <c r="N58" s="125"/>
      <c r="O58" s="125"/>
      <c r="P58" s="125"/>
    </row>
    <row r="59" spans="1:16" ht="16.5" customHeight="1" x14ac:dyDescent="0.25">
      <c r="A59" s="97" t="s">
        <v>354</v>
      </c>
      <c r="B59" s="98" t="s">
        <v>226</v>
      </c>
      <c r="C59" s="98" t="s">
        <v>241</v>
      </c>
      <c r="D59" s="98">
        <v>2020</v>
      </c>
      <c r="E59" s="221" t="s">
        <v>176</v>
      </c>
      <c r="F59" s="222">
        <v>15980</v>
      </c>
      <c r="G59" s="299"/>
      <c r="I59" s="125"/>
      <c r="J59" s="125"/>
      <c r="K59" s="125"/>
      <c r="L59" s="125"/>
      <c r="M59" s="125"/>
      <c r="N59" s="125"/>
      <c r="O59" s="125"/>
      <c r="P59" s="125"/>
    </row>
    <row r="60" spans="1:16" ht="16.5" customHeight="1" x14ac:dyDescent="0.25">
      <c r="A60" s="97" t="s">
        <v>354</v>
      </c>
      <c r="B60" s="98" t="s">
        <v>54</v>
      </c>
      <c r="C60" s="98" t="s">
        <v>458</v>
      </c>
      <c r="D60" s="98">
        <v>2020</v>
      </c>
      <c r="E60" s="221" t="s">
        <v>154</v>
      </c>
      <c r="F60" s="222">
        <v>2175565</v>
      </c>
      <c r="G60" s="299"/>
      <c r="I60" s="125"/>
      <c r="J60" s="125"/>
      <c r="K60" s="125"/>
      <c r="L60" s="125"/>
      <c r="M60" s="125"/>
      <c r="N60" s="125"/>
      <c r="O60" s="125"/>
      <c r="P60" s="125"/>
    </row>
    <row r="61" spans="1:16" ht="16.5" customHeight="1" x14ac:dyDescent="0.25">
      <c r="A61" s="97" t="s">
        <v>354</v>
      </c>
      <c r="B61" s="98" t="s">
        <v>52</v>
      </c>
      <c r="C61" s="98" t="s">
        <v>171</v>
      </c>
      <c r="D61" s="98">
        <v>2020</v>
      </c>
      <c r="E61" s="221" t="s">
        <v>154</v>
      </c>
      <c r="F61" s="222">
        <v>2614546</v>
      </c>
      <c r="G61" s="299"/>
      <c r="I61" s="125"/>
      <c r="J61" s="125"/>
      <c r="K61" s="125"/>
      <c r="L61" s="125"/>
      <c r="M61" s="125"/>
      <c r="N61" s="125"/>
      <c r="O61" s="125"/>
      <c r="P61" s="125"/>
    </row>
    <row r="62" spans="1:16" ht="16.5" customHeight="1" x14ac:dyDescent="0.25">
      <c r="A62" s="97" t="s">
        <v>354</v>
      </c>
      <c r="B62" s="98" t="s">
        <v>79</v>
      </c>
      <c r="C62" s="98" t="s">
        <v>172</v>
      </c>
      <c r="D62" s="98">
        <v>2020</v>
      </c>
      <c r="E62" s="221" t="s">
        <v>154</v>
      </c>
      <c r="F62" s="222">
        <v>6441921</v>
      </c>
      <c r="G62" s="299"/>
      <c r="I62" s="125"/>
      <c r="J62" s="125"/>
      <c r="K62" s="125"/>
      <c r="L62" s="125"/>
      <c r="M62" s="125"/>
      <c r="N62" s="125"/>
      <c r="O62" s="125"/>
      <c r="P62" s="125"/>
    </row>
    <row r="63" spans="1:16" ht="16.5" customHeight="1" x14ac:dyDescent="0.25">
      <c r="A63" s="97" t="s">
        <v>354</v>
      </c>
      <c r="B63" s="98" t="s">
        <v>53</v>
      </c>
      <c r="C63" s="98" t="s">
        <v>173</v>
      </c>
      <c r="D63" s="98">
        <v>2020</v>
      </c>
      <c r="E63" s="221" t="s">
        <v>154</v>
      </c>
      <c r="F63" s="222">
        <v>3082244</v>
      </c>
      <c r="G63" s="299"/>
      <c r="I63" s="125"/>
      <c r="J63" s="125"/>
      <c r="K63" s="125"/>
      <c r="L63" s="125"/>
      <c r="M63" s="125"/>
      <c r="N63" s="125"/>
      <c r="O63" s="125"/>
      <c r="P63" s="125"/>
    </row>
    <row r="64" spans="1:16" ht="16.5" customHeight="1" x14ac:dyDescent="0.25">
      <c r="A64" s="97" t="s">
        <v>354</v>
      </c>
      <c r="B64" s="98" t="s">
        <v>54</v>
      </c>
      <c r="C64" s="98" t="s">
        <v>459</v>
      </c>
      <c r="D64" s="98">
        <v>2020</v>
      </c>
      <c r="E64" s="221" t="s">
        <v>151</v>
      </c>
      <c r="F64" s="222">
        <v>3292769</v>
      </c>
      <c r="G64" s="299"/>
      <c r="I64" s="125"/>
      <c r="J64" s="125"/>
      <c r="K64" s="125"/>
      <c r="L64" s="125"/>
      <c r="M64" s="125"/>
      <c r="N64" s="125"/>
      <c r="O64" s="125"/>
      <c r="P64" s="125"/>
    </row>
    <row r="65" spans="1:16" ht="16.5" customHeight="1" x14ac:dyDescent="0.25">
      <c r="A65" s="97" t="s">
        <v>354</v>
      </c>
      <c r="B65" s="98" t="s">
        <v>53</v>
      </c>
      <c r="C65" s="98" t="s">
        <v>460</v>
      </c>
      <c r="D65" s="98">
        <v>2020</v>
      </c>
      <c r="E65" s="221" t="s">
        <v>151</v>
      </c>
      <c r="F65" s="222">
        <v>1693577</v>
      </c>
      <c r="G65" s="299"/>
      <c r="I65" s="125"/>
      <c r="J65" s="125"/>
      <c r="K65" s="125"/>
      <c r="L65" s="125"/>
      <c r="M65" s="125"/>
      <c r="N65" s="125"/>
      <c r="O65" s="125"/>
      <c r="P65" s="125"/>
    </row>
    <row r="66" spans="1:16" ht="16.5" customHeight="1" x14ac:dyDescent="0.25">
      <c r="A66" s="97" t="s">
        <v>354</v>
      </c>
      <c r="B66" s="98" t="s">
        <v>227</v>
      </c>
      <c r="C66" s="98" t="s">
        <v>243</v>
      </c>
      <c r="D66" s="98">
        <v>2020</v>
      </c>
      <c r="E66" s="221" t="s">
        <v>242</v>
      </c>
      <c r="F66" s="222">
        <v>1496086</v>
      </c>
      <c r="G66" s="299"/>
      <c r="I66" s="125"/>
      <c r="J66" s="125"/>
      <c r="K66" s="125"/>
      <c r="L66" s="125"/>
      <c r="M66" s="125"/>
      <c r="N66" s="125"/>
      <c r="O66" s="125"/>
      <c r="P66" s="125"/>
    </row>
    <row r="67" spans="1:16" ht="16.5" customHeight="1" x14ac:dyDescent="0.25">
      <c r="A67" s="97" t="s">
        <v>354</v>
      </c>
      <c r="B67" s="98" t="s">
        <v>226</v>
      </c>
      <c r="C67" s="98" t="s">
        <v>244</v>
      </c>
      <c r="D67" s="98">
        <v>2020</v>
      </c>
      <c r="E67" s="221" t="s">
        <v>242</v>
      </c>
      <c r="F67" s="222">
        <v>876657</v>
      </c>
      <c r="G67" s="299"/>
      <c r="I67" s="125"/>
      <c r="J67" s="125"/>
      <c r="K67" s="125"/>
      <c r="L67" s="125"/>
      <c r="M67" s="125"/>
      <c r="N67" s="125"/>
      <c r="O67" s="125"/>
      <c r="P67" s="125"/>
    </row>
    <row r="68" spans="1:16" ht="16.5" customHeight="1" x14ac:dyDescent="0.25">
      <c r="A68" s="97" t="s">
        <v>354</v>
      </c>
      <c r="B68" s="98" t="s">
        <v>79</v>
      </c>
      <c r="C68" s="98" t="s">
        <v>461</v>
      </c>
      <c r="D68" s="98">
        <v>2020</v>
      </c>
      <c r="E68" s="221" t="s">
        <v>242</v>
      </c>
      <c r="F68" s="222">
        <v>5787631</v>
      </c>
      <c r="G68" s="299"/>
      <c r="I68" s="125"/>
      <c r="J68" s="125"/>
      <c r="K68" s="125"/>
      <c r="L68" s="125"/>
      <c r="M68" s="125"/>
      <c r="N68" s="125"/>
      <c r="O68" s="125"/>
      <c r="P68" s="125"/>
    </row>
    <row r="69" spans="1:16" ht="16.5" customHeight="1" x14ac:dyDescent="0.25">
      <c r="A69" s="43" t="s">
        <v>189</v>
      </c>
      <c r="B69" s="42"/>
      <c r="C69" s="42"/>
      <c r="D69" s="42"/>
      <c r="E69" s="42"/>
      <c r="F69" s="104">
        <f>SUM(F45:F68)</f>
        <v>28870749</v>
      </c>
      <c r="G69" s="299"/>
    </row>
    <row r="70" spans="1:16" ht="16.5" customHeight="1" x14ac:dyDescent="0.25">
      <c r="A70" s="264" t="s">
        <v>80</v>
      </c>
      <c r="B70" s="265" t="s">
        <v>155</v>
      </c>
      <c r="C70" s="265" t="s">
        <v>495</v>
      </c>
      <c r="D70" s="265">
        <v>2020</v>
      </c>
      <c r="E70" s="265" t="s">
        <v>165</v>
      </c>
      <c r="F70" s="266">
        <v>218250</v>
      </c>
      <c r="G70" s="299"/>
    </row>
    <row r="71" spans="1:16" ht="16.5" customHeight="1" x14ac:dyDescent="0.25">
      <c r="A71" s="97" t="s">
        <v>80</v>
      </c>
      <c r="B71" s="98" t="s">
        <v>155</v>
      </c>
      <c r="C71" s="98" t="s">
        <v>156</v>
      </c>
      <c r="D71" s="98">
        <v>2019</v>
      </c>
      <c r="E71" s="98" t="s">
        <v>157</v>
      </c>
      <c r="F71" s="103">
        <v>18000</v>
      </c>
      <c r="G71" s="299"/>
    </row>
    <row r="72" spans="1:16" ht="16.5" customHeight="1" x14ac:dyDescent="0.25">
      <c r="A72" s="97" t="s">
        <v>80</v>
      </c>
      <c r="B72" s="98" t="s">
        <v>347</v>
      </c>
      <c r="C72" s="98" t="s">
        <v>348</v>
      </c>
      <c r="D72" s="98">
        <v>2020</v>
      </c>
      <c r="E72" s="98" t="s">
        <v>157</v>
      </c>
      <c r="F72" s="103">
        <v>8320</v>
      </c>
      <c r="G72" s="299"/>
    </row>
    <row r="73" spans="1:16" ht="16.5" customHeight="1" x14ac:dyDescent="0.25">
      <c r="A73" s="97" t="s">
        <v>80</v>
      </c>
      <c r="B73" s="98" t="s">
        <v>155</v>
      </c>
      <c r="C73" s="98" t="s">
        <v>349</v>
      </c>
      <c r="D73" s="98">
        <v>2020</v>
      </c>
      <c r="E73" s="98" t="s">
        <v>157</v>
      </c>
      <c r="F73" s="103">
        <v>57130</v>
      </c>
      <c r="G73" s="299"/>
    </row>
    <row r="74" spans="1:16" ht="16.5" customHeight="1" x14ac:dyDescent="0.25">
      <c r="A74" s="97" t="s">
        <v>80</v>
      </c>
      <c r="B74" s="98" t="s">
        <v>347</v>
      </c>
      <c r="C74" s="98" t="s">
        <v>350</v>
      </c>
      <c r="D74" s="98">
        <v>2020</v>
      </c>
      <c r="E74" s="98" t="s">
        <v>221</v>
      </c>
      <c r="F74" s="103">
        <v>45280</v>
      </c>
      <c r="G74" s="299"/>
    </row>
    <row r="75" spans="1:16" ht="16.5" customHeight="1" x14ac:dyDescent="0.25">
      <c r="A75" s="97" t="s">
        <v>80</v>
      </c>
      <c r="B75" s="98" t="s">
        <v>155</v>
      </c>
      <c r="C75" s="98" t="s">
        <v>351</v>
      </c>
      <c r="D75" s="98">
        <v>2020</v>
      </c>
      <c r="E75" s="98" t="s">
        <v>221</v>
      </c>
      <c r="F75" s="103">
        <v>175210</v>
      </c>
      <c r="G75" s="299"/>
    </row>
    <row r="76" spans="1:16" ht="16.5" customHeight="1" x14ac:dyDescent="0.25">
      <c r="A76" s="97" t="s">
        <v>80</v>
      </c>
      <c r="B76" s="98" t="s">
        <v>307</v>
      </c>
      <c r="C76" s="98" t="s">
        <v>352</v>
      </c>
      <c r="D76" s="98">
        <v>2020</v>
      </c>
      <c r="E76" s="98" t="s">
        <v>184</v>
      </c>
      <c r="F76" s="103">
        <v>121710</v>
      </c>
      <c r="G76" s="299"/>
    </row>
    <row r="77" spans="1:16" ht="16.5" customHeight="1" x14ac:dyDescent="0.25">
      <c r="A77" s="97" t="s">
        <v>80</v>
      </c>
      <c r="B77" s="98" t="s">
        <v>347</v>
      </c>
      <c r="C77" s="98" t="s">
        <v>353</v>
      </c>
      <c r="D77" s="98">
        <v>2020</v>
      </c>
      <c r="E77" s="98" t="s">
        <v>184</v>
      </c>
      <c r="F77" s="103">
        <v>9140</v>
      </c>
      <c r="G77" s="299"/>
    </row>
    <row r="78" spans="1:16" ht="16.5" customHeight="1" x14ac:dyDescent="0.25">
      <c r="A78" s="43" t="s">
        <v>193</v>
      </c>
      <c r="B78" s="42"/>
      <c r="C78" s="42"/>
      <c r="D78" s="42"/>
      <c r="E78" s="42"/>
      <c r="F78" s="104">
        <f>SUM(F70:F77)</f>
        <v>653040</v>
      </c>
      <c r="G78" s="299"/>
    </row>
    <row r="79" spans="1:16" ht="16.5" customHeight="1" x14ac:dyDescent="0.25">
      <c r="A79" s="223" t="s">
        <v>313</v>
      </c>
      <c r="B79" s="224" t="s">
        <v>314</v>
      </c>
      <c r="C79" s="224" t="s">
        <v>432</v>
      </c>
      <c r="D79" s="224">
        <v>2020</v>
      </c>
      <c r="E79" s="224" t="s">
        <v>167</v>
      </c>
      <c r="F79" s="225">
        <v>712260</v>
      </c>
      <c r="G79" s="299"/>
    </row>
    <row r="80" spans="1:16" ht="16.5" customHeight="1" x14ac:dyDescent="0.25">
      <c r="A80" s="223" t="s">
        <v>313</v>
      </c>
      <c r="B80" s="224" t="s">
        <v>314</v>
      </c>
      <c r="C80" s="224" t="s">
        <v>315</v>
      </c>
      <c r="D80" s="224">
        <v>2020</v>
      </c>
      <c r="E80" s="224" t="s">
        <v>169</v>
      </c>
      <c r="F80" s="225">
        <v>134900</v>
      </c>
      <c r="G80" s="299"/>
    </row>
    <row r="81" spans="1:19" ht="16.5" customHeight="1" x14ac:dyDescent="0.25">
      <c r="A81" s="223" t="s">
        <v>313</v>
      </c>
      <c r="B81" s="224" t="s">
        <v>314</v>
      </c>
      <c r="C81" s="224" t="s">
        <v>316</v>
      </c>
      <c r="D81" s="224">
        <v>2020</v>
      </c>
      <c r="E81" s="224" t="s">
        <v>221</v>
      </c>
      <c r="F81" s="225">
        <v>561920</v>
      </c>
      <c r="G81" s="299"/>
    </row>
    <row r="82" spans="1:19" ht="16.5" customHeight="1" x14ac:dyDescent="0.25">
      <c r="A82" s="223" t="s">
        <v>313</v>
      </c>
      <c r="B82" s="224" t="s">
        <v>314</v>
      </c>
      <c r="C82" s="224" t="s">
        <v>317</v>
      </c>
      <c r="D82" s="224">
        <v>2020</v>
      </c>
      <c r="E82" s="224" t="s">
        <v>184</v>
      </c>
      <c r="F82" s="225">
        <v>126300</v>
      </c>
      <c r="G82" s="299"/>
    </row>
    <row r="83" spans="1:19" ht="16.5" customHeight="1" x14ac:dyDescent="0.25">
      <c r="A83" s="21" t="s">
        <v>318</v>
      </c>
      <c r="B83" s="20"/>
      <c r="C83" s="20"/>
      <c r="D83" s="20"/>
      <c r="E83" s="20"/>
      <c r="F83" s="108">
        <f>SUM(F79:F82)</f>
        <v>1535380</v>
      </c>
      <c r="G83" s="299"/>
    </row>
    <row r="84" spans="1:19" ht="16.5" customHeight="1" x14ac:dyDescent="0.25">
      <c r="A84" s="226" t="s">
        <v>215</v>
      </c>
      <c r="B84" s="98" t="s">
        <v>216</v>
      </c>
      <c r="C84" s="227" t="s">
        <v>217</v>
      </c>
      <c r="D84" s="227">
        <v>2020</v>
      </c>
      <c r="E84" s="227" t="s">
        <v>165</v>
      </c>
      <c r="F84" s="228">
        <v>858680</v>
      </c>
      <c r="G84" s="299"/>
    </row>
    <row r="85" spans="1:19" ht="16.5" customHeight="1" x14ac:dyDescent="0.25">
      <c r="A85" s="226" t="s">
        <v>215</v>
      </c>
      <c r="B85" s="98" t="s">
        <v>216</v>
      </c>
      <c r="C85" s="227" t="s">
        <v>218</v>
      </c>
      <c r="D85" s="227">
        <v>2020</v>
      </c>
      <c r="E85" s="227" t="s">
        <v>167</v>
      </c>
      <c r="F85" s="228">
        <v>594220</v>
      </c>
      <c r="G85" s="299"/>
    </row>
    <row r="86" spans="1:19" ht="16.5" customHeight="1" x14ac:dyDescent="0.25">
      <c r="A86" s="226" t="s">
        <v>215</v>
      </c>
      <c r="B86" s="98" t="s">
        <v>216</v>
      </c>
      <c r="C86" s="227" t="s">
        <v>219</v>
      </c>
      <c r="D86" s="227">
        <v>2020</v>
      </c>
      <c r="E86" s="227" t="s">
        <v>220</v>
      </c>
      <c r="F86" s="228">
        <v>151840</v>
      </c>
      <c r="G86" s="299"/>
    </row>
    <row r="87" spans="1:19" ht="16.5" customHeight="1" x14ac:dyDescent="0.25">
      <c r="A87" s="226" t="s">
        <v>215</v>
      </c>
      <c r="B87" s="98" t="s">
        <v>216</v>
      </c>
      <c r="C87" s="227" t="s">
        <v>312</v>
      </c>
      <c r="D87" s="227">
        <v>2020</v>
      </c>
      <c r="E87" s="227" t="s">
        <v>221</v>
      </c>
      <c r="F87" s="228">
        <v>278940</v>
      </c>
      <c r="G87" s="299"/>
      <c r="I87" s="22"/>
    </row>
    <row r="88" spans="1:19" ht="16.5" customHeight="1" x14ac:dyDescent="0.25">
      <c r="A88" s="43" t="s">
        <v>222</v>
      </c>
      <c r="B88" s="42"/>
      <c r="C88" s="44"/>
      <c r="D88" s="42"/>
      <c r="E88" s="42"/>
      <c r="F88" s="104">
        <f>SUM(F84:F87)</f>
        <v>1883680</v>
      </c>
      <c r="G88" s="299"/>
      <c r="I88" s="22"/>
    </row>
    <row r="89" spans="1:19" ht="16.5" customHeight="1" x14ac:dyDescent="0.25">
      <c r="A89" s="218" t="s">
        <v>83</v>
      </c>
      <c r="B89" s="219" t="s">
        <v>56</v>
      </c>
      <c r="C89" s="227" t="s">
        <v>258</v>
      </c>
      <c r="D89" s="219">
        <v>2020</v>
      </c>
      <c r="E89" s="219" t="s">
        <v>195</v>
      </c>
      <c r="F89" s="220">
        <v>99000</v>
      </c>
      <c r="G89" s="299"/>
    </row>
    <row r="90" spans="1:19" ht="16.5" customHeight="1" x14ac:dyDescent="0.25">
      <c r="A90" s="218" t="s">
        <v>83</v>
      </c>
      <c r="B90" s="219" t="s">
        <v>56</v>
      </c>
      <c r="C90" s="227" t="s">
        <v>259</v>
      </c>
      <c r="D90" s="219">
        <v>2020</v>
      </c>
      <c r="E90" s="219" t="s">
        <v>169</v>
      </c>
      <c r="F90" s="220">
        <v>171860</v>
      </c>
      <c r="G90" s="299"/>
    </row>
    <row r="91" spans="1:19" ht="16.5" customHeight="1" x14ac:dyDescent="0.25">
      <c r="A91" s="218" t="s">
        <v>83</v>
      </c>
      <c r="B91" s="219" t="s">
        <v>56</v>
      </c>
      <c r="C91" s="227" t="s">
        <v>260</v>
      </c>
      <c r="D91" s="219">
        <v>2020</v>
      </c>
      <c r="E91" s="219" t="s">
        <v>184</v>
      </c>
      <c r="F91" s="220">
        <v>7480</v>
      </c>
      <c r="G91" s="299"/>
    </row>
    <row r="92" spans="1:19" ht="16.5" customHeight="1" x14ac:dyDescent="0.25">
      <c r="A92" s="43" t="s">
        <v>86</v>
      </c>
      <c r="B92" s="42"/>
      <c r="C92" s="42"/>
      <c r="D92" s="42"/>
      <c r="E92" s="42"/>
      <c r="F92" s="104">
        <f>SUM(F89:F91)</f>
        <v>278340</v>
      </c>
      <c r="G92" s="299"/>
      <c r="J92" s="125"/>
      <c r="K92" s="125"/>
      <c r="L92" s="125"/>
      <c r="M92" s="125"/>
      <c r="N92" s="125"/>
      <c r="O92" s="125"/>
      <c r="P92" s="125"/>
      <c r="Q92" s="125"/>
      <c r="R92" s="114"/>
      <c r="S92" s="125"/>
    </row>
    <row r="93" spans="1:19" ht="16.5" customHeight="1" x14ac:dyDescent="0.25">
      <c r="A93" s="218" t="s">
        <v>278</v>
      </c>
      <c r="B93" s="219" t="s">
        <v>187</v>
      </c>
      <c r="C93" s="219" t="s">
        <v>371</v>
      </c>
      <c r="D93" s="219">
        <v>2020</v>
      </c>
      <c r="E93" s="219" t="s">
        <v>169</v>
      </c>
      <c r="F93" s="220">
        <v>363160</v>
      </c>
      <c r="G93" s="299"/>
      <c r="J93" s="125"/>
      <c r="K93" s="125"/>
      <c r="L93" s="125"/>
      <c r="M93" s="125"/>
      <c r="N93" s="125"/>
      <c r="O93" s="125"/>
      <c r="P93" s="125"/>
      <c r="Q93" s="125"/>
      <c r="R93" s="114"/>
      <c r="S93" s="125"/>
    </row>
    <row r="94" spans="1:19" ht="16.5" customHeight="1" x14ac:dyDescent="0.25">
      <c r="A94" s="218" t="s">
        <v>278</v>
      </c>
      <c r="B94" s="219" t="s">
        <v>210</v>
      </c>
      <c r="C94" s="219" t="s">
        <v>372</v>
      </c>
      <c r="D94" s="219">
        <v>2020</v>
      </c>
      <c r="E94" s="219" t="s">
        <v>184</v>
      </c>
      <c r="F94" s="220">
        <v>27520</v>
      </c>
      <c r="G94" s="299"/>
      <c r="J94" s="125"/>
      <c r="K94" s="125"/>
      <c r="L94" s="125"/>
      <c r="M94" s="125"/>
      <c r="N94" s="125"/>
      <c r="O94" s="125"/>
      <c r="P94" s="125"/>
      <c r="Q94" s="125"/>
      <c r="R94" s="125"/>
      <c r="S94" s="125"/>
    </row>
    <row r="95" spans="1:19" ht="16.5" customHeight="1" x14ac:dyDescent="0.25">
      <c r="A95" s="229" t="s">
        <v>278</v>
      </c>
      <c r="B95" s="230" t="s">
        <v>106</v>
      </c>
      <c r="C95" s="230" t="s">
        <v>280</v>
      </c>
      <c r="D95" s="230">
        <v>2020</v>
      </c>
      <c r="E95" s="230" t="s">
        <v>176</v>
      </c>
      <c r="F95" s="231">
        <v>3740</v>
      </c>
      <c r="G95" s="299"/>
      <c r="J95" s="125"/>
      <c r="K95" s="125"/>
      <c r="L95" s="125"/>
      <c r="M95" s="125"/>
      <c r="N95" s="125"/>
      <c r="O95" s="125"/>
      <c r="P95" s="125"/>
      <c r="Q95" s="125"/>
      <c r="R95" s="125"/>
      <c r="S95" s="125"/>
    </row>
    <row r="96" spans="1:19" ht="16.5" customHeight="1" x14ac:dyDescent="0.25">
      <c r="A96" s="43" t="s">
        <v>108</v>
      </c>
      <c r="B96" s="42"/>
      <c r="C96" s="42"/>
      <c r="D96" s="42"/>
      <c r="E96" s="42"/>
      <c r="F96" s="104">
        <f>SUM(F93:F95)</f>
        <v>394420</v>
      </c>
      <c r="G96" s="299"/>
    </row>
    <row r="97" spans="1:8" ht="16.5" customHeight="1" x14ac:dyDescent="0.25">
      <c r="A97" s="97" t="s">
        <v>331</v>
      </c>
      <c r="B97" s="98" t="s">
        <v>174</v>
      </c>
      <c r="C97" s="98" t="s">
        <v>332</v>
      </c>
      <c r="D97" s="98">
        <v>2020</v>
      </c>
      <c r="E97" s="98" t="s">
        <v>228</v>
      </c>
      <c r="F97" s="103">
        <v>1301320</v>
      </c>
      <c r="G97" s="299"/>
    </row>
    <row r="98" spans="1:8" ht="16.5" customHeight="1" x14ac:dyDescent="0.25">
      <c r="A98" s="97" t="s">
        <v>331</v>
      </c>
      <c r="B98" s="98" t="s">
        <v>177</v>
      </c>
      <c r="C98" s="98" t="s">
        <v>178</v>
      </c>
      <c r="D98" s="98">
        <v>2019</v>
      </c>
      <c r="E98" s="98" t="s">
        <v>167</v>
      </c>
      <c r="F98" s="103">
        <v>263000</v>
      </c>
      <c r="G98" s="299"/>
    </row>
    <row r="99" spans="1:8" ht="16.5" customHeight="1" x14ac:dyDescent="0.25">
      <c r="A99" s="97" t="s">
        <v>331</v>
      </c>
      <c r="B99" s="98" t="s">
        <v>253</v>
      </c>
      <c r="C99" s="98" t="s">
        <v>333</v>
      </c>
      <c r="D99" s="98">
        <v>2020</v>
      </c>
      <c r="E99" s="98" t="s">
        <v>167</v>
      </c>
      <c r="F99" s="103">
        <v>7866000</v>
      </c>
      <c r="G99" s="299"/>
    </row>
    <row r="100" spans="1:8" ht="16.5" customHeight="1" x14ac:dyDescent="0.25">
      <c r="A100" s="97" t="s">
        <v>331</v>
      </c>
      <c r="B100" s="98" t="s">
        <v>253</v>
      </c>
      <c r="C100" s="98" t="s">
        <v>254</v>
      </c>
      <c r="D100" s="98">
        <v>2020</v>
      </c>
      <c r="E100" s="98" t="s">
        <v>169</v>
      </c>
      <c r="F100" s="103">
        <v>4250000</v>
      </c>
      <c r="G100" s="299"/>
    </row>
    <row r="101" spans="1:8" ht="16.5" customHeight="1" x14ac:dyDescent="0.25">
      <c r="A101" s="97" t="s">
        <v>331</v>
      </c>
      <c r="B101" s="98" t="s">
        <v>174</v>
      </c>
      <c r="C101" s="98" t="s">
        <v>334</v>
      </c>
      <c r="D101" s="98">
        <v>2020</v>
      </c>
      <c r="E101" s="98" t="s">
        <v>169</v>
      </c>
      <c r="F101" s="103">
        <v>1291460</v>
      </c>
      <c r="G101" s="299"/>
    </row>
    <row r="102" spans="1:8" ht="16.5" customHeight="1" x14ac:dyDescent="0.25">
      <c r="A102" s="97" t="s">
        <v>331</v>
      </c>
      <c r="B102" s="98" t="s">
        <v>174</v>
      </c>
      <c r="C102" s="98" t="s">
        <v>335</v>
      </c>
      <c r="D102" s="98">
        <v>2020</v>
      </c>
      <c r="E102" s="98" t="s">
        <v>157</v>
      </c>
      <c r="F102" s="103">
        <v>1249960</v>
      </c>
      <c r="G102" s="299"/>
    </row>
    <row r="103" spans="1:8" ht="16.5" customHeight="1" x14ac:dyDescent="0.25">
      <c r="A103" s="97" t="s">
        <v>331</v>
      </c>
      <c r="B103" s="98" t="s">
        <v>253</v>
      </c>
      <c r="C103" s="98" t="s">
        <v>336</v>
      </c>
      <c r="D103" s="98">
        <v>2020</v>
      </c>
      <c r="E103" s="98" t="s">
        <v>221</v>
      </c>
      <c r="F103" s="103">
        <v>1064600</v>
      </c>
      <c r="G103" s="299"/>
    </row>
    <row r="104" spans="1:8" ht="16.5" customHeight="1" x14ac:dyDescent="0.25">
      <c r="A104" s="97" t="s">
        <v>331</v>
      </c>
      <c r="B104" s="98" t="s">
        <v>177</v>
      </c>
      <c r="C104" s="98" t="s">
        <v>337</v>
      </c>
      <c r="D104" s="98">
        <v>2020</v>
      </c>
      <c r="E104" s="98" t="s">
        <v>221</v>
      </c>
      <c r="F104" s="103">
        <v>104500</v>
      </c>
      <c r="G104" s="299"/>
    </row>
    <row r="105" spans="1:8" ht="16.5" customHeight="1" x14ac:dyDescent="0.25">
      <c r="A105" s="97" t="s">
        <v>331</v>
      </c>
      <c r="B105" s="98" t="s">
        <v>174</v>
      </c>
      <c r="C105" s="98" t="s">
        <v>338</v>
      </c>
      <c r="D105" s="98">
        <v>2020</v>
      </c>
      <c r="E105" s="98" t="s">
        <v>221</v>
      </c>
      <c r="F105" s="103">
        <v>4469140</v>
      </c>
      <c r="G105" s="299"/>
    </row>
    <row r="106" spans="1:8" ht="16.5" customHeight="1" x14ac:dyDescent="0.25">
      <c r="A106" s="97" t="s">
        <v>331</v>
      </c>
      <c r="B106" s="98" t="s">
        <v>174</v>
      </c>
      <c r="C106" s="98" t="s">
        <v>339</v>
      </c>
      <c r="D106" s="98">
        <v>2020</v>
      </c>
      <c r="E106" s="98" t="s">
        <v>184</v>
      </c>
      <c r="F106" s="103">
        <v>433210</v>
      </c>
      <c r="G106" s="299"/>
    </row>
    <row r="107" spans="1:8" ht="16.5" customHeight="1" x14ac:dyDescent="0.25">
      <c r="A107" s="270" t="s">
        <v>331</v>
      </c>
      <c r="B107" s="271" t="s">
        <v>174</v>
      </c>
      <c r="C107" s="271" t="s">
        <v>437</v>
      </c>
      <c r="D107" s="271">
        <v>2020</v>
      </c>
      <c r="E107" s="271" t="s">
        <v>154</v>
      </c>
      <c r="F107" s="107">
        <v>20000000</v>
      </c>
      <c r="G107" s="299"/>
      <c r="H107" s="263"/>
    </row>
    <row r="108" spans="1:8" ht="16.5" customHeight="1" x14ac:dyDescent="0.25">
      <c r="A108" s="97" t="s">
        <v>331</v>
      </c>
      <c r="B108" s="98" t="s">
        <v>223</v>
      </c>
      <c r="C108" s="98" t="s">
        <v>224</v>
      </c>
      <c r="D108" s="98">
        <v>2020</v>
      </c>
      <c r="E108" s="98" t="s">
        <v>176</v>
      </c>
      <c r="F108" s="103">
        <v>650620</v>
      </c>
      <c r="G108" s="299"/>
    </row>
    <row r="109" spans="1:8" ht="16.5" customHeight="1" x14ac:dyDescent="0.25">
      <c r="A109" s="97" t="s">
        <v>331</v>
      </c>
      <c r="B109" s="98" t="s">
        <v>177</v>
      </c>
      <c r="C109" s="98" t="s">
        <v>225</v>
      </c>
      <c r="D109" s="98">
        <v>2020</v>
      </c>
      <c r="E109" s="98" t="s">
        <v>176</v>
      </c>
      <c r="F109" s="103">
        <v>9440</v>
      </c>
      <c r="G109" s="299"/>
    </row>
    <row r="110" spans="1:8" ht="16.5" customHeight="1" x14ac:dyDescent="0.25">
      <c r="A110" s="97" t="s">
        <v>331</v>
      </c>
      <c r="B110" s="98" t="s">
        <v>174</v>
      </c>
      <c r="C110" s="98" t="s">
        <v>175</v>
      </c>
      <c r="D110" s="98">
        <v>2020</v>
      </c>
      <c r="E110" s="98" t="s">
        <v>176</v>
      </c>
      <c r="F110" s="103">
        <v>47140</v>
      </c>
      <c r="G110" s="299"/>
    </row>
    <row r="111" spans="1:8" ht="16.5" customHeight="1" x14ac:dyDescent="0.25">
      <c r="A111" s="43" t="s">
        <v>197</v>
      </c>
      <c r="B111" s="42"/>
      <c r="C111" s="42"/>
      <c r="D111" s="42"/>
      <c r="E111" s="42"/>
      <c r="F111" s="104">
        <f>SUM(F97:F110)</f>
        <v>43000390</v>
      </c>
      <c r="G111" s="299"/>
    </row>
    <row r="112" spans="1:8" ht="16.5" customHeight="1" x14ac:dyDescent="0.25">
      <c r="A112" s="232" t="s">
        <v>281</v>
      </c>
      <c r="B112" s="233" t="s">
        <v>68</v>
      </c>
      <c r="C112" s="233" t="s">
        <v>308</v>
      </c>
      <c r="D112" s="233">
        <v>2020</v>
      </c>
      <c r="E112" s="233" t="s">
        <v>169</v>
      </c>
      <c r="F112" s="234">
        <v>45020</v>
      </c>
      <c r="G112" s="299"/>
    </row>
    <row r="113" spans="1:17" ht="16.5" customHeight="1" x14ac:dyDescent="0.25">
      <c r="A113" s="232" t="s">
        <v>281</v>
      </c>
      <c r="B113" s="233" t="s">
        <v>68</v>
      </c>
      <c r="C113" s="233" t="s">
        <v>309</v>
      </c>
      <c r="D113" s="233">
        <v>2020</v>
      </c>
      <c r="E113" s="233" t="s">
        <v>184</v>
      </c>
      <c r="F113" s="234">
        <v>58000</v>
      </c>
      <c r="G113" s="299"/>
    </row>
    <row r="114" spans="1:17" ht="16.5" customHeight="1" x14ac:dyDescent="0.25">
      <c r="A114" s="232" t="s">
        <v>281</v>
      </c>
      <c r="B114" s="233" t="s">
        <v>68</v>
      </c>
      <c r="C114" s="233" t="s">
        <v>282</v>
      </c>
      <c r="D114" s="233">
        <v>2020</v>
      </c>
      <c r="E114" s="233" t="s">
        <v>176</v>
      </c>
      <c r="F114" s="234">
        <v>73100</v>
      </c>
      <c r="G114" s="299"/>
    </row>
    <row r="115" spans="1:17" ht="16.5" customHeight="1" x14ac:dyDescent="0.25">
      <c r="A115" s="43" t="s">
        <v>109</v>
      </c>
      <c r="B115" s="42"/>
      <c r="C115" s="42"/>
      <c r="D115" s="42"/>
      <c r="E115" s="42"/>
      <c r="F115" s="104">
        <f>SUM(F112:F114)</f>
        <v>176120</v>
      </c>
      <c r="G115" s="299"/>
    </row>
    <row r="116" spans="1:17" ht="16.5" customHeight="1" x14ac:dyDescent="0.25">
      <c r="A116" s="97" t="s">
        <v>87</v>
      </c>
      <c r="B116" s="98" t="s">
        <v>261</v>
      </c>
      <c r="C116" s="98" t="s">
        <v>452</v>
      </c>
      <c r="D116" s="98">
        <v>2020</v>
      </c>
      <c r="E116" s="98" t="s">
        <v>167</v>
      </c>
      <c r="F116" s="103">
        <v>20600</v>
      </c>
      <c r="G116" s="299"/>
      <c r="I116" s="115"/>
      <c r="J116" s="115"/>
      <c r="K116" s="115"/>
      <c r="L116" s="115"/>
      <c r="M116" s="115"/>
      <c r="N116" s="115"/>
      <c r="O116" s="115"/>
      <c r="P116" s="115"/>
      <c r="Q116" s="115"/>
    </row>
    <row r="117" spans="1:17" ht="16.5" customHeight="1" x14ac:dyDescent="0.25">
      <c r="A117" s="97" t="s">
        <v>87</v>
      </c>
      <c r="B117" s="98" t="s">
        <v>179</v>
      </c>
      <c r="C117" s="98" t="s">
        <v>453</v>
      </c>
      <c r="D117" s="98">
        <v>2020</v>
      </c>
      <c r="E117" s="98" t="s">
        <v>167</v>
      </c>
      <c r="F117" s="103">
        <v>117740</v>
      </c>
      <c r="G117" s="299"/>
      <c r="I117" s="115"/>
      <c r="J117" s="115"/>
      <c r="K117" s="115"/>
      <c r="L117" s="115"/>
      <c r="M117" s="115"/>
      <c r="N117" s="115"/>
      <c r="O117" s="115"/>
      <c r="P117" s="115"/>
      <c r="Q117" s="115"/>
    </row>
    <row r="118" spans="1:17" ht="16.5" customHeight="1" x14ac:dyDescent="0.25">
      <c r="A118" s="97" t="s">
        <v>87</v>
      </c>
      <c r="B118" s="98" t="s">
        <v>98</v>
      </c>
      <c r="C118" s="98" t="s">
        <v>454</v>
      </c>
      <c r="D118" s="98">
        <v>2020</v>
      </c>
      <c r="E118" s="98" t="s">
        <v>167</v>
      </c>
      <c r="F118" s="103">
        <v>161620</v>
      </c>
      <c r="G118" s="299"/>
      <c r="I118" s="115"/>
      <c r="J118" s="115"/>
      <c r="K118" s="115"/>
      <c r="L118" s="115"/>
      <c r="M118" s="115"/>
      <c r="N118" s="115"/>
      <c r="O118" s="115"/>
      <c r="P118" s="115"/>
      <c r="Q118" s="115"/>
    </row>
    <row r="119" spans="1:17" ht="16.5" customHeight="1" x14ac:dyDescent="0.25">
      <c r="A119" s="97" t="s">
        <v>87</v>
      </c>
      <c r="B119" s="98" t="s">
        <v>43</v>
      </c>
      <c r="C119" s="98" t="s">
        <v>262</v>
      </c>
      <c r="D119" s="98">
        <v>2020</v>
      </c>
      <c r="E119" s="98" t="s">
        <v>169</v>
      </c>
      <c r="F119" s="103">
        <v>51</v>
      </c>
      <c r="G119" s="299"/>
      <c r="I119" s="115"/>
      <c r="J119" s="115"/>
      <c r="K119" s="115"/>
      <c r="L119" s="115"/>
      <c r="M119" s="115"/>
      <c r="N119" s="115"/>
      <c r="O119" s="115"/>
      <c r="P119" s="115"/>
      <c r="Q119" s="115"/>
    </row>
    <row r="120" spans="1:17" ht="16.5" customHeight="1" x14ac:dyDescent="0.25">
      <c r="A120" s="97" t="s">
        <v>87</v>
      </c>
      <c r="B120" s="98" t="s">
        <v>179</v>
      </c>
      <c r="C120" s="98" t="s">
        <v>263</v>
      </c>
      <c r="D120" s="98">
        <v>2020</v>
      </c>
      <c r="E120" s="98" t="s">
        <v>169</v>
      </c>
      <c r="F120" s="103">
        <v>355460</v>
      </c>
      <c r="G120" s="299"/>
      <c r="I120" s="115"/>
      <c r="J120" s="115"/>
      <c r="K120" s="115"/>
      <c r="L120" s="115"/>
      <c r="M120" s="115"/>
      <c r="N120" s="115"/>
      <c r="O120" s="115"/>
      <c r="P120" s="115"/>
      <c r="Q120" s="115"/>
    </row>
    <row r="121" spans="1:17" ht="16.5" customHeight="1" x14ac:dyDescent="0.25">
      <c r="A121" s="97" t="s">
        <v>87</v>
      </c>
      <c r="B121" s="98" t="s">
        <v>91</v>
      </c>
      <c r="C121" s="98" t="s">
        <v>264</v>
      </c>
      <c r="D121" s="98">
        <v>2020</v>
      </c>
      <c r="E121" s="98" t="s">
        <v>169</v>
      </c>
      <c r="F121" s="103">
        <v>127260</v>
      </c>
      <c r="G121" s="299"/>
      <c r="I121" s="115"/>
      <c r="J121" s="115"/>
      <c r="K121" s="115"/>
      <c r="L121" s="115"/>
      <c r="M121" s="115"/>
      <c r="N121" s="115"/>
      <c r="O121" s="115"/>
      <c r="P121" s="115"/>
      <c r="Q121" s="115"/>
    </row>
    <row r="122" spans="1:17" ht="16.5" customHeight="1" x14ac:dyDescent="0.25">
      <c r="A122" s="97" t="s">
        <v>87</v>
      </c>
      <c r="B122" s="98" t="s">
        <v>40</v>
      </c>
      <c r="C122" s="98" t="s">
        <v>265</v>
      </c>
      <c r="D122" s="98">
        <v>2020</v>
      </c>
      <c r="E122" s="98" t="s">
        <v>169</v>
      </c>
      <c r="F122" s="103">
        <v>73400</v>
      </c>
      <c r="G122" s="299"/>
      <c r="I122" s="115"/>
      <c r="J122" s="115"/>
      <c r="K122" s="115"/>
      <c r="L122" s="115"/>
      <c r="M122" s="115"/>
      <c r="N122" s="115"/>
      <c r="O122" s="115"/>
      <c r="P122" s="115"/>
      <c r="Q122" s="115"/>
    </row>
    <row r="123" spans="1:17" ht="16.5" customHeight="1" x14ac:dyDescent="0.25">
      <c r="A123" s="97" t="s">
        <v>87</v>
      </c>
      <c r="B123" s="98" t="s">
        <v>98</v>
      </c>
      <c r="C123" s="98" t="s">
        <v>266</v>
      </c>
      <c r="D123" s="98">
        <v>2020</v>
      </c>
      <c r="E123" s="98" t="s">
        <v>229</v>
      </c>
      <c r="F123" s="103">
        <v>127640</v>
      </c>
      <c r="G123" s="299"/>
      <c r="I123" s="115"/>
      <c r="J123" s="115"/>
      <c r="K123" s="115"/>
      <c r="L123" s="115"/>
      <c r="M123" s="115"/>
      <c r="N123" s="115"/>
      <c r="O123" s="115"/>
      <c r="P123" s="115"/>
      <c r="Q123" s="115"/>
    </row>
    <row r="124" spans="1:17" ht="16.5" customHeight="1" x14ac:dyDescent="0.25">
      <c r="A124" s="97" t="s">
        <v>87</v>
      </c>
      <c r="B124" s="98" t="s">
        <v>97</v>
      </c>
      <c r="C124" s="98" t="s">
        <v>267</v>
      </c>
      <c r="D124" s="98">
        <v>2020</v>
      </c>
      <c r="E124" s="98" t="s">
        <v>229</v>
      </c>
      <c r="F124" s="103">
        <v>692160</v>
      </c>
      <c r="G124" s="299"/>
      <c r="I124" s="115"/>
      <c r="J124" s="115"/>
      <c r="K124" s="115"/>
      <c r="L124" s="115"/>
      <c r="M124" s="115"/>
      <c r="N124" s="115"/>
      <c r="O124" s="115"/>
      <c r="P124" s="115"/>
      <c r="Q124" s="115"/>
    </row>
    <row r="125" spans="1:17" ht="16.5" customHeight="1" x14ac:dyDescent="0.25">
      <c r="A125" s="97" t="s">
        <v>87</v>
      </c>
      <c r="B125" s="98" t="s">
        <v>40</v>
      </c>
      <c r="C125" s="98" t="s">
        <v>268</v>
      </c>
      <c r="D125" s="98">
        <v>2020</v>
      </c>
      <c r="E125" s="98" t="s">
        <v>229</v>
      </c>
      <c r="F125" s="103">
        <v>4260</v>
      </c>
      <c r="G125" s="299"/>
      <c r="I125" s="115"/>
      <c r="J125" s="115"/>
      <c r="K125" s="115"/>
      <c r="L125" s="115"/>
      <c r="M125" s="115"/>
      <c r="N125" s="115"/>
      <c r="O125" s="115"/>
      <c r="P125" s="115"/>
      <c r="Q125" s="115"/>
    </row>
    <row r="126" spans="1:17" ht="16.5" customHeight="1" x14ac:dyDescent="0.25">
      <c r="A126" s="97" t="s">
        <v>87</v>
      </c>
      <c r="B126" s="98" t="s">
        <v>98</v>
      </c>
      <c r="C126" s="98" t="s">
        <v>269</v>
      </c>
      <c r="D126" s="98">
        <v>2020</v>
      </c>
      <c r="E126" s="98" t="s">
        <v>221</v>
      </c>
      <c r="F126" s="103">
        <v>73580</v>
      </c>
      <c r="G126" s="299"/>
      <c r="I126" s="115"/>
      <c r="J126" s="115"/>
      <c r="K126" s="115"/>
      <c r="L126" s="115"/>
      <c r="M126" s="115"/>
      <c r="N126" s="115"/>
      <c r="O126" s="115"/>
      <c r="P126" s="115"/>
      <c r="Q126" s="115"/>
    </row>
    <row r="127" spans="1:17" ht="16.5" customHeight="1" x14ac:dyDescent="0.25">
      <c r="A127" s="97" t="s">
        <v>87</v>
      </c>
      <c r="B127" s="98" t="s">
        <v>91</v>
      </c>
      <c r="C127" s="98" t="s">
        <v>270</v>
      </c>
      <c r="D127" s="98">
        <v>2020</v>
      </c>
      <c r="E127" s="98" t="s">
        <v>184</v>
      </c>
      <c r="F127" s="103">
        <v>79800</v>
      </c>
      <c r="G127" s="299"/>
      <c r="I127" s="115"/>
      <c r="J127" s="115"/>
      <c r="K127" s="115"/>
      <c r="L127" s="115"/>
      <c r="M127" s="115"/>
      <c r="N127" s="115"/>
      <c r="O127" s="115"/>
      <c r="P127" s="115"/>
      <c r="Q127" s="115"/>
    </row>
    <row r="128" spans="1:17" ht="16.5" customHeight="1" x14ac:dyDescent="0.25">
      <c r="A128" s="97" t="s">
        <v>87</v>
      </c>
      <c r="B128" s="98" t="s">
        <v>40</v>
      </c>
      <c r="C128" s="98" t="s">
        <v>271</v>
      </c>
      <c r="D128" s="98">
        <v>2020</v>
      </c>
      <c r="E128" s="98" t="s">
        <v>184</v>
      </c>
      <c r="F128" s="103">
        <v>11540</v>
      </c>
      <c r="G128" s="299"/>
      <c r="I128" s="115"/>
      <c r="J128" s="115"/>
      <c r="K128" s="115"/>
      <c r="L128" s="115"/>
      <c r="M128" s="115"/>
      <c r="N128" s="115"/>
      <c r="O128" s="115"/>
      <c r="P128" s="115"/>
      <c r="Q128" s="115"/>
    </row>
    <row r="129" spans="1:17" ht="16.5" customHeight="1" x14ac:dyDescent="0.25">
      <c r="A129" s="97" t="s">
        <v>87</v>
      </c>
      <c r="B129" s="98" t="s">
        <v>179</v>
      </c>
      <c r="C129" s="98" t="s">
        <v>272</v>
      </c>
      <c r="D129" s="98">
        <v>2020</v>
      </c>
      <c r="E129" s="98" t="s">
        <v>176</v>
      </c>
      <c r="F129" s="103">
        <v>96680</v>
      </c>
      <c r="G129" s="299"/>
      <c r="I129" s="115"/>
      <c r="J129" s="115"/>
      <c r="K129" s="115"/>
      <c r="L129" s="115"/>
      <c r="M129" s="125"/>
      <c r="N129" s="125"/>
      <c r="O129" s="125"/>
      <c r="P129" s="115"/>
      <c r="Q129" s="115"/>
    </row>
    <row r="130" spans="1:17" ht="16.5" customHeight="1" x14ac:dyDescent="0.25">
      <c r="A130" s="97" t="s">
        <v>87</v>
      </c>
      <c r="B130" s="98" t="s">
        <v>91</v>
      </c>
      <c r="C130" s="98" t="s">
        <v>273</v>
      </c>
      <c r="D130" s="98">
        <v>2020</v>
      </c>
      <c r="E130" s="98" t="s">
        <v>176</v>
      </c>
      <c r="F130" s="103">
        <v>17560</v>
      </c>
      <c r="G130" s="299"/>
      <c r="I130" s="115"/>
      <c r="J130" s="115"/>
      <c r="K130" s="115"/>
      <c r="L130" s="115"/>
      <c r="M130" s="125"/>
      <c r="N130" s="125"/>
      <c r="O130" s="125"/>
      <c r="P130" s="115"/>
      <c r="Q130" s="115"/>
    </row>
    <row r="131" spans="1:17" ht="16.5" customHeight="1" x14ac:dyDescent="0.25">
      <c r="A131" s="97" t="s">
        <v>87</v>
      </c>
      <c r="B131" s="98" t="s">
        <v>40</v>
      </c>
      <c r="C131" s="98" t="s">
        <v>274</v>
      </c>
      <c r="D131" s="98">
        <v>2020</v>
      </c>
      <c r="E131" s="98" t="s">
        <v>176</v>
      </c>
      <c r="F131" s="103">
        <v>19300</v>
      </c>
      <c r="G131" s="299"/>
      <c r="I131" s="115"/>
      <c r="J131" s="115"/>
      <c r="K131" s="115"/>
      <c r="L131" s="115"/>
      <c r="M131" s="125"/>
      <c r="N131" s="125"/>
      <c r="O131" s="125"/>
      <c r="P131" s="115"/>
      <c r="Q131" s="115"/>
    </row>
    <row r="132" spans="1:17" ht="16.5" customHeight="1" x14ac:dyDescent="0.25">
      <c r="A132" s="43" t="s">
        <v>105</v>
      </c>
      <c r="B132" s="42"/>
      <c r="C132" s="42"/>
      <c r="D132" s="42"/>
      <c r="E132" s="42"/>
      <c r="F132" s="104">
        <f>SUM(F116:F131)</f>
        <v>1978651</v>
      </c>
      <c r="G132" s="299"/>
      <c r="I132" s="115"/>
      <c r="J132" s="115"/>
      <c r="K132" s="115"/>
      <c r="L132" s="115"/>
      <c r="M132" s="125"/>
      <c r="N132" s="125"/>
      <c r="O132" s="125"/>
      <c r="P132" s="115"/>
      <c r="Q132" s="115"/>
    </row>
    <row r="133" spans="1:17" ht="16.5" customHeight="1" x14ac:dyDescent="0.25">
      <c r="A133" s="218" t="s">
        <v>277</v>
      </c>
      <c r="B133" s="219" t="s">
        <v>275</v>
      </c>
      <c r="C133" s="219" t="s">
        <v>276</v>
      </c>
      <c r="D133" s="219">
        <v>2020</v>
      </c>
      <c r="E133" s="219" t="s">
        <v>169</v>
      </c>
      <c r="F133" s="220">
        <v>3060</v>
      </c>
      <c r="G133" s="299"/>
      <c r="I133" s="115"/>
      <c r="J133" s="115"/>
      <c r="K133" s="115"/>
      <c r="L133" s="115"/>
      <c r="M133" s="125"/>
      <c r="N133" s="125"/>
      <c r="O133" s="114"/>
      <c r="P133" s="127"/>
      <c r="Q133" s="115"/>
    </row>
    <row r="134" spans="1:17" ht="16.5" customHeight="1" x14ac:dyDescent="0.25">
      <c r="A134" s="97" t="s">
        <v>277</v>
      </c>
      <c r="B134" s="98" t="s">
        <v>180</v>
      </c>
      <c r="C134" s="98" t="s">
        <v>181</v>
      </c>
      <c r="D134" s="98">
        <v>2020</v>
      </c>
      <c r="E134" s="98" t="s">
        <v>154</v>
      </c>
      <c r="F134" s="103">
        <v>1890470</v>
      </c>
      <c r="G134" s="299"/>
      <c r="I134" s="115"/>
      <c r="J134" s="115"/>
      <c r="K134" s="115"/>
      <c r="L134" s="115"/>
      <c r="M134" s="125"/>
      <c r="N134" s="125"/>
      <c r="O134" s="114"/>
      <c r="P134" s="127"/>
      <c r="Q134" s="115"/>
    </row>
    <row r="135" spans="1:17" ht="16.5" customHeight="1" x14ac:dyDescent="0.25">
      <c r="A135" s="97" t="s">
        <v>277</v>
      </c>
      <c r="B135" s="98" t="s">
        <v>182</v>
      </c>
      <c r="C135" s="98" t="s">
        <v>183</v>
      </c>
      <c r="D135" s="98">
        <v>2020</v>
      </c>
      <c r="E135" s="98" t="s">
        <v>154</v>
      </c>
      <c r="F135" s="103">
        <v>1446712</v>
      </c>
      <c r="G135" s="299"/>
      <c r="I135" s="115"/>
      <c r="J135" s="115"/>
      <c r="K135" s="115"/>
      <c r="L135" s="115"/>
      <c r="M135" s="125"/>
      <c r="N135" s="125"/>
      <c r="O135" s="114"/>
      <c r="P135" s="127"/>
      <c r="Q135" s="115"/>
    </row>
    <row r="136" spans="1:17" ht="16.5" customHeight="1" x14ac:dyDescent="0.25">
      <c r="A136" s="97" t="s">
        <v>277</v>
      </c>
      <c r="B136" s="98" t="s">
        <v>368</v>
      </c>
      <c r="C136" s="98" t="s">
        <v>279</v>
      </c>
      <c r="D136" s="98">
        <v>2020</v>
      </c>
      <c r="E136" s="98" t="s">
        <v>154</v>
      </c>
      <c r="F136" s="103">
        <v>1055665</v>
      </c>
      <c r="G136" s="299"/>
      <c r="I136" s="115"/>
      <c r="J136" s="115"/>
      <c r="K136" s="115"/>
      <c r="L136" s="115"/>
      <c r="M136" s="125"/>
      <c r="N136" s="125"/>
      <c r="O136" s="114"/>
      <c r="P136" s="127"/>
      <c r="Q136" s="115"/>
    </row>
    <row r="137" spans="1:17" ht="16.5" customHeight="1" x14ac:dyDescent="0.25">
      <c r="A137" s="97" t="s">
        <v>277</v>
      </c>
      <c r="B137" s="98" t="s">
        <v>369</v>
      </c>
      <c r="C137" s="98" t="s">
        <v>370</v>
      </c>
      <c r="D137" s="98">
        <v>2020</v>
      </c>
      <c r="E137" s="98" t="s">
        <v>242</v>
      </c>
      <c r="F137" s="103">
        <v>607151</v>
      </c>
      <c r="G137" s="299"/>
      <c r="I137" s="115"/>
      <c r="J137" s="115"/>
      <c r="K137" s="115"/>
      <c r="L137" s="115"/>
      <c r="M137" s="125"/>
      <c r="N137" s="125"/>
      <c r="O137" s="114"/>
      <c r="P137" s="115"/>
      <c r="Q137" s="115"/>
    </row>
    <row r="138" spans="1:17" ht="16.5" customHeight="1" x14ac:dyDescent="0.25">
      <c r="A138" s="41" t="s">
        <v>196</v>
      </c>
      <c r="B138" s="42"/>
      <c r="C138" s="42"/>
      <c r="D138" s="42"/>
      <c r="E138" s="42"/>
      <c r="F138" s="104">
        <f>SUM(F133:F137)</f>
        <v>5003058</v>
      </c>
      <c r="G138" s="299"/>
      <c r="I138" s="115"/>
      <c r="J138" s="115"/>
      <c r="K138" s="115"/>
      <c r="L138" s="115"/>
      <c r="M138" s="125"/>
      <c r="N138" s="125"/>
      <c r="O138" s="114"/>
      <c r="P138" s="115"/>
      <c r="Q138" s="115"/>
    </row>
    <row r="139" spans="1:17" ht="16.5" customHeight="1" x14ac:dyDescent="0.25">
      <c r="A139" s="267" t="s">
        <v>113</v>
      </c>
      <c r="B139" s="230" t="s">
        <v>46</v>
      </c>
      <c r="C139" s="230" t="s">
        <v>446</v>
      </c>
      <c r="D139" s="230">
        <v>2019</v>
      </c>
      <c r="E139" s="230" t="s">
        <v>184</v>
      </c>
      <c r="F139" s="231">
        <v>200000</v>
      </c>
      <c r="G139" s="299"/>
      <c r="I139" s="115"/>
      <c r="J139" s="115"/>
      <c r="K139" s="115"/>
      <c r="L139" s="115"/>
      <c r="M139" s="125"/>
      <c r="N139" s="125"/>
      <c r="O139" s="125"/>
      <c r="P139" s="115"/>
      <c r="Q139" s="115"/>
    </row>
    <row r="140" spans="1:17" ht="16.5" customHeight="1" x14ac:dyDescent="0.25">
      <c r="A140" s="235" t="s">
        <v>113</v>
      </c>
      <c r="B140" s="236" t="s">
        <v>69</v>
      </c>
      <c r="C140" s="236" t="s">
        <v>359</v>
      </c>
      <c r="D140" s="236">
        <v>2020</v>
      </c>
      <c r="E140" s="236" t="s">
        <v>167</v>
      </c>
      <c r="F140" s="237">
        <v>4340</v>
      </c>
      <c r="G140" s="299"/>
      <c r="I140" s="115"/>
      <c r="J140" s="115"/>
      <c r="K140" s="115"/>
      <c r="L140" s="115"/>
      <c r="M140" s="125"/>
      <c r="N140" s="125"/>
      <c r="O140" s="125"/>
      <c r="P140" s="115"/>
      <c r="Q140" s="115"/>
    </row>
    <row r="141" spans="1:17" ht="16.5" customHeight="1" x14ac:dyDescent="0.25">
      <c r="A141" s="235" t="s">
        <v>113</v>
      </c>
      <c r="B141" s="236" t="s">
        <v>115</v>
      </c>
      <c r="C141" s="236" t="s">
        <v>447</v>
      </c>
      <c r="D141" s="236">
        <v>2020</v>
      </c>
      <c r="E141" s="236" t="s">
        <v>169</v>
      </c>
      <c r="F141" s="237">
        <v>119060</v>
      </c>
      <c r="G141" s="299"/>
      <c r="I141" s="115"/>
      <c r="J141" s="115"/>
      <c r="K141" s="115"/>
      <c r="L141" s="115"/>
      <c r="M141" s="125"/>
      <c r="N141" s="125"/>
      <c r="O141" s="125"/>
      <c r="P141" s="115"/>
      <c r="Q141" s="115"/>
    </row>
    <row r="142" spans="1:17" ht="16.5" customHeight="1" x14ac:dyDescent="0.25">
      <c r="A142" s="235" t="s">
        <v>113</v>
      </c>
      <c r="B142" s="236" t="s">
        <v>69</v>
      </c>
      <c r="C142" s="236" t="s">
        <v>448</v>
      </c>
      <c r="D142" s="236">
        <v>2020</v>
      </c>
      <c r="E142" s="236" t="s">
        <v>169</v>
      </c>
      <c r="F142" s="237">
        <v>22160</v>
      </c>
      <c r="G142" s="299"/>
      <c r="I142" s="115"/>
      <c r="J142" s="115"/>
      <c r="K142" s="115"/>
      <c r="L142" s="115"/>
      <c r="M142" s="125"/>
      <c r="N142" s="125"/>
      <c r="O142" s="125"/>
      <c r="P142" s="115"/>
      <c r="Q142" s="115"/>
    </row>
    <row r="143" spans="1:17" ht="16.5" customHeight="1" x14ac:dyDescent="0.25">
      <c r="A143" s="235" t="s">
        <v>113</v>
      </c>
      <c r="B143" s="236" t="s">
        <v>47</v>
      </c>
      <c r="C143" s="236" t="s">
        <v>449</v>
      </c>
      <c r="D143" s="236">
        <v>2020</v>
      </c>
      <c r="E143" s="236" t="s">
        <v>221</v>
      </c>
      <c r="F143" s="237">
        <v>134620</v>
      </c>
      <c r="G143" s="299"/>
      <c r="I143" s="115"/>
      <c r="J143" s="115"/>
      <c r="K143" s="115"/>
      <c r="L143" s="115"/>
      <c r="M143" s="125"/>
      <c r="N143" s="125"/>
      <c r="O143" s="125"/>
      <c r="P143" s="115"/>
      <c r="Q143" s="115"/>
    </row>
    <row r="144" spans="1:17" ht="16.5" customHeight="1" x14ac:dyDescent="0.25">
      <c r="A144" s="235" t="s">
        <v>113</v>
      </c>
      <c r="B144" s="236" t="s">
        <v>115</v>
      </c>
      <c r="C144" s="236" t="s">
        <v>360</v>
      </c>
      <c r="D144" s="236">
        <v>2020</v>
      </c>
      <c r="E144" s="236" t="s">
        <v>221</v>
      </c>
      <c r="F144" s="237">
        <v>86480</v>
      </c>
      <c r="G144" s="299"/>
      <c r="I144" s="115"/>
      <c r="J144" s="115"/>
      <c r="K144" s="115"/>
      <c r="L144" s="115"/>
      <c r="M144" s="125"/>
      <c r="N144" s="125"/>
      <c r="O144" s="125"/>
      <c r="P144" s="115"/>
      <c r="Q144" s="115"/>
    </row>
    <row r="145" spans="1:17" ht="16.5" customHeight="1" x14ac:dyDescent="0.25">
      <c r="A145" s="235" t="s">
        <v>113</v>
      </c>
      <c r="B145" s="236" t="s">
        <v>69</v>
      </c>
      <c r="C145" s="236" t="s">
        <v>361</v>
      </c>
      <c r="D145" s="236">
        <v>2020</v>
      </c>
      <c r="E145" s="236" t="s">
        <v>221</v>
      </c>
      <c r="F145" s="237">
        <v>20060</v>
      </c>
      <c r="G145" s="299"/>
      <c r="I145" s="115"/>
      <c r="J145" s="115"/>
      <c r="K145" s="115"/>
      <c r="L145" s="115"/>
      <c r="M145" s="125"/>
      <c r="N145" s="125"/>
      <c r="O145" s="125"/>
      <c r="P145" s="115"/>
      <c r="Q145" s="115"/>
    </row>
    <row r="146" spans="1:17" ht="16.5" customHeight="1" x14ac:dyDescent="0.25">
      <c r="A146" s="238" t="s">
        <v>113</v>
      </c>
      <c r="B146" s="239" t="s">
        <v>47</v>
      </c>
      <c r="C146" s="239" t="s">
        <v>450</v>
      </c>
      <c r="D146" s="239">
        <v>2020</v>
      </c>
      <c r="E146" s="239" t="s">
        <v>184</v>
      </c>
      <c r="F146" s="240">
        <v>194480</v>
      </c>
      <c r="G146" s="299"/>
      <c r="I146" s="115"/>
      <c r="J146" s="115"/>
      <c r="K146" s="115"/>
      <c r="L146" s="115"/>
      <c r="M146" s="125"/>
      <c r="N146" s="125"/>
      <c r="O146" s="125"/>
      <c r="P146" s="115"/>
      <c r="Q146" s="115"/>
    </row>
    <row r="147" spans="1:17" ht="16.5" customHeight="1" x14ac:dyDescent="0.25">
      <c r="A147" s="238" t="s">
        <v>113</v>
      </c>
      <c r="B147" s="239" t="s">
        <v>115</v>
      </c>
      <c r="C147" s="239" t="s">
        <v>362</v>
      </c>
      <c r="D147" s="239">
        <v>2020</v>
      </c>
      <c r="E147" s="239" t="s">
        <v>184</v>
      </c>
      <c r="F147" s="240">
        <v>87380</v>
      </c>
      <c r="G147" s="299"/>
      <c r="I147" s="115"/>
      <c r="J147" s="115"/>
      <c r="K147" s="115"/>
      <c r="L147" s="115"/>
      <c r="M147" s="125"/>
      <c r="N147" s="125"/>
      <c r="O147" s="125"/>
      <c r="P147" s="115"/>
      <c r="Q147" s="115"/>
    </row>
    <row r="148" spans="1:17" ht="16.5" customHeight="1" x14ac:dyDescent="0.25">
      <c r="A148" s="238" t="s">
        <v>113</v>
      </c>
      <c r="B148" s="239" t="s">
        <v>69</v>
      </c>
      <c r="C148" s="239" t="s">
        <v>363</v>
      </c>
      <c r="D148" s="239">
        <v>2020</v>
      </c>
      <c r="E148" s="239" t="s">
        <v>184</v>
      </c>
      <c r="F148" s="240">
        <v>1920</v>
      </c>
      <c r="G148" s="299"/>
      <c r="I148" s="115"/>
      <c r="J148" s="115"/>
      <c r="K148" s="115"/>
      <c r="L148" s="115"/>
      <c r="M148" s="125"/>
      <c r="N148" s="125"/>
      <c r="O148" s="125"/>
      <c r="P148" s="115"/>
      <c r="Q148" s="115"/>
    </row>
    <row r="149" spans="1:17" ht="16.5" customHeight="1" x14ac:dyDescent="0.25">
      <c r="A149" s="238" t="s">
        <v>113</v>
      </c>
      <c r="B149" s="239" t="s">
        <v>47</v>
      </c>
      <c r="C149" s="239" t="s">
        <v>364</v>
      </c>
      <c r="D149" s="239">
        <v>2020</v>
      </c>
      <c r="E149" s="239" t="s">
        <v>176</v>
      </c>
      <c r="F149" s="240">
        <v>52220</v>
      </c>
      <c r="G149" s="299"/>
      <c r="I149" s="115"/>
      <c r="J149" s="115"/>
      <c r="K149" s="115"/>
      <c r="L149" s="115"/>
      <c r="M149" s="125"/>
      <c r="N149" s="125"/>
      <c r="O149" s="125"/>
      <c r="P149" s="115"/>
      <c r="Q149" s="115"/>
    </row>
    <row r="150" spans="1:17" ht="16.5" customHeight="1" x14ac:dyDescent="0.25">
      <c r="A150" s="238" t="s">
        <v>113</v>
      </c>
      <c r="B150" s="239" t="s">
        <v>46</v>
      </c>
      <c r="C150" s="239" t="s">
        <v>365</v>
      </c>
      <c r="D150" s="239">
        <v>2020</v>
      </c>
      <c r="E150" s="239" t="s">
        <v>176</v>
      </c>
      <c r="F150" s="240">
        <v>119860</v>
      </c>
      <c r="G150" s="299"/>
      <c r="I150" s="115"/>
      <c r="J150" s="115"/>
      <c r="K150" s="115"/>
      <c r="L150" s="115"/>
      <c r="M150" s="125"/>
      <c r="N150" s="125"/>
      <c r="O150" s="125"/>
      <c r="P150" s="115"/>
      <c r="Q150" s="115"/>
    </row>
    <row r="151" spans="1:17" ht="16.5" customHeight="1" thickBot="1" x14ac:dyDescent="0.3">
      <c r="A151" s="111" t="s">
        <v>319</v>
      </c>
      <c r="B151" s="112"/>
      <c r="C151" s="112"/>
      <c r="D151" s="112"/>
      <c r="E151" s="112"/>
      <c r="F151" s="113">
        <f>SUM(F139:F150)</f>
        <v>1042580</v>
      </c>
      <c r="G151" s="299"/>
      <c r="I151" s="115"/>
      <c r="J151" s="115"/>
      <c r="K151" s="115"/>
      <c r="L151" s="115"/>
      <c r="M151" s="125"/>
      <c r="N151" s="125"/>
      <c r="O151" s="125"/>
      <c r="P151" s="115"/>
      <c r="Q151" s="115"/>
    </row>
    <row r="152" spans="1:17" ht="16.5" customHeight="1" thickBot="1" x14ac:dyDescent="0.3">
      <c r="A152" s="109" t="s">
        <v>2</v>
      </c>
      <c r="B152" s="110"/>
      <c r="C152" s="110"/>
      <c r="D152" s="110"/>
      <c r="E152" s="110"/>
      <c r="F152" s="100">
        <f>SUM(F151,F138,F132,F115,F111,F96,F92,F88,F83,F78,F69,F44,F37,F35,F22,F20,F18,F16,F8)</f>
        <v>167447393</v>
      </c>
      <c r="G152" s="300"/>
      <c r="I152" s="115"/>
      <c r="J152" s="115"/>
      <c r="K152" s="115"/>
      <c r="L152" s="115"/>
      <c r="M152" s="125"/>
      <c r="N152" s="114"/>
      <c r="O152" s="125"/>
      <c r="P152" s="115"/>
      <c r="Q152" s="115"/>
    </row>
    <row r="153" spans="1:17" x14ac:dyDescent="0.25">
      <c r="I153" s="115"/>
      <c r="J153" s="115"/>
      <c r="K153" s="115"/>
      <c r="L153" s="115"/>
      <c r="M153" s="125"/>
      <c r="N153" s="114"/>
      <c r="O153" s="125"/>
      <c r="P153" s="115"/>
      <c r="Q153" s="115"/>
    </row>
    <row r="154" spans="1:17" x14ac:dyDescent="0.25">
      <c r="I154" s="115"/>
      <c r="J154" s="115"/>
      <c r="K154" s="115"/>
      <c r="L154" s="115"/>
      <c r="M154" s="125"/>
      <c r="N154" s="114"/>
      <c r="O154" s="125"/>
      <c r="P154" s="115"/>
      <c r="Q154" s="115"/>
    </row>
    <row r="155" spans="1:17" x14ac:dyDescent="0.25">
      <c r="I155" s="115"/>
      <c r="J155" s="115"/>
      <c r="K155" s="115"/>
      <c r="L155" s="115"/>
      <c r="M155" s="125"/>
      <c r="N155" s="114"/>
      <c r="O155" s="125"/>
      <c r="P155" s="115"/>
      <c r="Q155" s="115"/>
    </row>
    <row r="156" spans="1:17" x14ac:dyDescent="0.25">
      <c r="I156" s="115"/>
      <c r="J156" s="115"/>
      <c r="K156" s="115"/>
      <c r="L156" s="115"/>
      <c r="M156" s="125"/>
      <c r="N156" s="114"/>
      <c r="O156" s="125"/>
      <c r="P156" s="115"/>
      <c r="Q156" s="115"/>
    </row>
    <row r="157" spans="1:17" x14ac:dyDescent="0.25">
      <c r="I157" s="115"/>
      <c r="J157" s="115"/>
      <c r="K157" s="115"/>
      <c r="L157" s="115"/>
      <c r="M157" s="125"/>
      <c r="N157" s="114"/>
      <c r="O157" s="125"/>
      <c r="P157" s="115"/>
      <c r="Q157" s="115"/>
    </row>
    <row r="158" spans="1:17" x14ac:dyDescent="0.25">
      <c r="I158" s="115"/>
      <c r="J158" s="115"/>
      <c r="K158" s="115"/>
      <c r="L158" s="115"/>
      <c r="M158" s="125"/>
      <c r="N158" s="114"/>
      <c r="O158" s="125"/>
      <c r="P158" s="115"/>
      <c r="Q158" s="115"/>
    </row>
    <row r="159" spans="1:17" x14ac:dyDescent="0.25">
      <c r="I159" s="115"/>
      <c r="J159" s="115"/>
      <c r="K159" s="115"/>
      <c r="L159" s="115"/>
      <c r="M159" s="125"/>
      <c r="N159" s="114"/>
      <c r="O159" s="125"/>
      <c r="P159" s="115"/>
      <c r="Q159" s="115"/>
    </row>
    <row r="160" spans="1:17" x14ac:dyDescent="0.25">
      <c r="I160" s="115"/>
      <c r="J160" s="115"/>
      <c r="K160" s="115"/>
      <c r="L160" s="115"/>
      <c r="M160" s="125"/>
      <c r="N160" s="114"/>
      <c r="O160" s="125"/>
      <c r="P160" s="115"/>
      <c r="Q160" s="115"/>
    </row>
    <row r="161" spans="9:17" x14ac:dyDescent="0.25">
      <c r="I161" s="115"/>
      <c r="J161" s="115"/>
      <c r="K161" s="115"/>
      <c r="L161" s="115"/>
      <c r="M161" s="125"/>
      <c r="N161" s="114"/>
      <c r="O161" s="125"/>
      <c r="P161" s="115"/>
      <c r="Q161" s="115"/>
    </row>
    <row r="162" spans="9:17" x14ac:dyDescent="0.25">
      <c r="I162" s="115"/>
      <c r="J162" s="115"/>
      <c r="K162" s="115"/>
      <c r="L162" s="115"/>
      <c r="M162" s="125"/>
      <c r="N162" s="114"/>
      <c r="O162" s="125"/>
      <c r="P162" s="115"/>
      <c r="Q162" s="115"/>
    </row>
    <row r="163" spans="9:17" x14ac:dyDescent="0.25">
      <c r="I163" s="115"/>
      <c r="J163" s="115"/>
      <c r="K163" s="115"/>
      <c r="L163" s="115"/>
      <c r="M163" s="125"/>
      <c r="N163" s="114"/>
      <c r="O163" s="125"/>
      <c r="P163" s="115"/>
      <c r="Q163" s="115"/>
    </row>
    <row r="164" spans="9:17" x14ac:dyDescent="0.25">
      <c r="I164" s="115"/>
      <c r="J164" s="115"/>
      <c r="K164" s="115"/>
      <c r="L164" s="115"/>
      <c r="M164" s="125"/>
      <c r="N164" s="114"/>
      <c r="O164" s="125"/>
      <c r="P164" s="115"/>
      <c r="Q164" s="115"/>
    </row>
    <row r="165" spans="9:17" x14ac:dyDescent="0.25">
      <c r="I165" s="115"/>
      <c r="J165" s="115"/>
      <c r="K165" s="115"/>
      <c r="L165" s="115"/>
      <c r="M165" s="125"/>
      <c r="N165" s="114"/>
      <c r="O165" s="125"/>
      <c r="P165" s="115"/>
      <c r="Q165" s="115"/>
    </row>
    <row r="166" spans="9:17" x14ac:dyDescent="0.25">
      <c r="I166" s="115"/>
      <c r="J166" s="115"/>
      <c r="K166" s="115"/>
      <c r="L166" s="115"/>
      <c r="M166" s="125"/>
      <c r="N166" s="381"/>
      <c r="O166" s="125"/>
      <c r="P166" s="115"/>
      <c r="Q166" s="115"/>
    </row>
    <row r="167" spans="9:17" x14ac:dyDescent="0.25">
      <c r="M167" s="19"/>
      <c r="N167" s="19"/>
      <c r="O167" s="19"/>
    </row>
    <row r="168" spans="9:17" x14ac:dyDescent="0.25">
      <c r="M168" s="19"/>
      <c r="N168" s="19"/>
      <c r="O168" s="19"/>
    </row>
  </sheetData>
  <mergeCells count="2">
    <mergeCell ref="G4:G152"/>
    <mergeCell ref="A2:G2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1" manualBreakCount="1">
    <brk id="9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45"/>
  <sheetViews>
    <sheetView zoomScale="70" zoomScaleNormal="70" workbookViewId="0">
      <selection activeCell="I35" activeCellId="1" sqref="I28 I35"/>
    </sheetView>
  </sheetViews>
  <sheetFormatPr defaultColWidth="9.140625" defaultRowHeight="15.75" x14ac:dyDescent="0.25"/>
  <cols>
    <col min="1" max="1" width="43.5703125" style="25" customWidth="1"/>
    <col min="2" max="2" width="17.7109375" style="25" customWidth="1"/>
    <col min="3" max="3" width="20.5703125" style="25" customWidth="1"/>
    <col min="4" max="8" width="17.7109375" style="25" customWidth="1"/>
    <col min="9" max="9" width="31.85546875" style="25" customWidth="1"/>
    <col min="10" max="10" width="40.28515625" style="25" customWidth="1"/>
    <col min="11" max="16384" width="9.140625" style="25"/>
  </cols>
  <sheetData>
    <row r="1" spans="1:10" ht="26.45" customHeight="1" x14ac:dyDescent="0.3">
      <c r="A1" s="24"/>
      <c r="B1" s="24"/>
      <c r="C1" s="24"/>
      <c r="I1" s="26"/>
      <c r="J1" s="26" t="s">
        <v>30</v>
      </c>
    </row>
    <row r="2" spans="1:10" ht="41.25" customHeight="1" x14ac:dyDescent="0.25">
      <c r="A2" s="308" t="s">
        <v>428</v>
      </c>
      <c r="B2" s="309"/>
      <c r="C2" s="309"/>
      <c r="D2" s="309"/>
      <c r="E2" s="309"/>
      <c r="F2" s="309"/>
      <c r="G2" s="309"/>
      <c r="H2" s="309"/>
      <c r="I2" s="309"/>
      <c r="J2" s="310"/>
    </row>
    <row r="3" spans="1:10" ht="33" customHeight="1" x14ac:dyDescent="0.25">
      <c r="A3" s="311" t="s">
        <v>7</v>
      </c>
      <c r="B3" s="311" t="s">
        <v>0</v>
      </c>
      <c r="C3" s="311"/>
      <c r="D3" s="311"/>
      <c r="E3" s="311"/>
      <c r="F3" s="311"/>
      <c r="G3" s="311"/>
      <c r="H3" s="311"/>
      <c r="I3" s="316" t="s">
        <v>1</v>
      </c>
      <c r="J3" s="311" t="s">
        <v>389</v>
      </c>
    </row>
    <row r="4" spans="1:10" ht="87" customHeight="1" x14ac:dyDescent="0.25">
      <c r="A4" s="311"/>
      <c r="B4" s="128">
        <v>1525</v>
      </c>
      <c r="C4" s="128">
        <v>1543</v>
      </c>
      <c r="D4" s="128">
        <v>1541</v>
      </c>
      <c r="E4" s="128">
        <v>1546</v>
      </c>
      <c r="F4" s="128">
        <v>1523</v>
      </c>
      <c r="G4" s="128">
        <v>1563</v>
      </c>
      <c r="H4" s="128">
        <v>1569</v>
      </c>
      <c r="I4" s="316"/>
      <c r="J4" s="311"/>
    </row>
    <row r="5" spans="1:10" ht="31.5" customHeight="1" x14ac:dyDescent="0.25">
      <c r="A5" s="311"/>
      <c r="B5" s="317" t="s">
        <v>63</v>
      </c>
      <c r="C5" s="317"/>
      <c r="D5" s="317" t="s">
        <v>64</v>
      </c>
      <c r="E5" s="317"/>
      <c r="F5" s="317"/>
      <c r="G5" s="317" t="s">
        <v>310</v>
      </c>
      <c r="H5" s="317"/>
      <c r="I5" s="316"/>
      <c r="J5" s="311"/>
    </row>
    <row r="6" spans="1:10" ht="30" customHeight="1" x14ac:dyDescent="0.3">
      <c r="A6" s="55" t="s">
        <v>6</v>
      </c>
      <c r="B6" s="257"/>
      <c r="C6" s="257">
        <v>1000</v>
      </c>
      <c r="D6" s="302">
        <v>13812</v>
      </c>
      <c r="E6" s="302"/>
      <c r="F6" s="302"/>
      <c r="G6" s="257"/>
      <c r="H6" s="257"/>
      <c r="I6" s="57">
        <f>SUM(B6:H6)</f>
        <v>14812</v>
      </c>
      <c r="J6" s="313" t="s">
        <v>61</v>
      </c>
    </row>
    <row r="7" spans="1:10" ht="30" customHeight="1" x14ac:dyDescent="0.3">
      <c r="A7" s="101" t="s">
        <v>11</v>
      </c>
      <c r="B7" s="257"/>
      <c r="C7" s="257"/>
      <c r="D7" s="302">
        <v>10000</v>
      </c>
      <c r="E7" s="302"/>
      <c r="F7" s="302"/>
      <c r="G7" s="257"/>
      <c r="H7" s="257"/>
      <c r="I7" s="57">
        <f t="shared" ref="I7:I27" si="0">SUM(B7:H7)</f>
        <v>10000</v>
      </c>
      <c r="J7" s="314"/>
    </row>
    <row r="8" spans="1:10" ht="30" customHeight="1" x14ac:dyDescent="0.3">
      <c r="A8" s="55" t="s">
        <v>10</v>
      </c>
      <c r="B8" s="257"/>
      <c r="C8" s="257">
        <v>1440</v>
      </c>
      <c r="D8" s="302">
        <v>3560</v>
      </c>
      <c r="E8" s="302"/>
      <c r="F8" s="302"/>
      <c r="G8" s="257"/>
      <c r="H8" s="257"/>
      <c r="I8" s="57">
        <f t="shared" si="0"/>
        <v>5000</v>
      </c>
      <c r="J8" s="314"/>
    </row>
    <row r="9" spans="1:10" ht="30" customHeight="1" x14ac:dyDescent="0.3">
      <c r="A9" s="55" t="s">
        <v>431</v>
      </c>
      <c r="B9" s="257"/>
      <c r="C9" s="257">
        <v>12090</v>
      </c>
      <c r="D9" s="302">
        <v>16375</v>
      </c>
      <c r="E9" s="302"/>
      <c r="F9" s="302"/>
      <c r="G9" s="257"/>
      <c r="H9" s="257"/>
      <c r="I9" s="57">
        <f t="shared" si="0"/>
        <v>28465</v>
      </c>
      <c r="J9" s="314"/>
    </row>
    <row r="10" spans="1:10" ht="30" customHeight="1" x14ac:dyDescent="0.3">
      <c r="A10" s="55" t="s">
        <v>5</v>
      </c>
      <c r="B10" s="257"/>
      <c r="C10" s="257"/>
      <c r="D10" s="302">
        <v>10000</v>
      </c>
      <c r="E10" s="302"/>
      <c r="F10" s="302"/>
      <c r="G10" s="257"/>
      <c r="H10" s="257"/>
      <c r="I10" s="57">
        <f t="shared" si="0"/>
        <v>10000</v>
      </c>
      <c r="J10" s="314"/>
    </row>
    <row r="11" spans="1:10" ht="30" customHeight="1" x14ac:dyDescent="0.3">
      <c r="A11" s="55" t="s">
        <v>3</v>
      </c>
      <c r="B11" s="257"/>
      <c r="C11" s="257"/>
      <c r="D11" s="302">
        <v>10000</v>
      </c>
      <c r="E11" s="302"/>
      <c r="F11" s="302"/>
      <c r="G11" s="257"/>
      <c r="H11" s="257"/>
      <c r="I11" s="57">
        <f t="shared" si="0"/>
        <v>10000</v>
      </c>
      <c r="J11" s="314"/>
    </row>
    <row r="12" spans="1:10" ht="30" customHeight="1" x14ac:dyDescent="0.3">
      <c r="A12" s="101" t="s">
        <v>4</v>
      </c>
      <c r="B12" s="257"/>
      <c r="C12" s="257">
        <v>240</v>
      </c>
      <c r="D12" s="302">
        <v>9760</v>
      </c>
      <c r="E12" s="302"/>
      <c r="F12" s="302"/>
      <c r="G12" s="257"/>
      <c r="H12" s="257"/>
      <c r="I12" s="57">
        <f t="shared" si="0"/>
        <v>10000</v>
      </c>
      <c r="J12" s="314"/>
    </row>
    <row r="13" spans="1:10" ht="30" customHeight="1" x14ac:dyDescent="0.3">
      <c r="A13" s="55" t="s">
        <v>8</v>
      </c>
      <c r="B13" s="257"/>
      <c r="C13" s="257"/>
      <c r="D13" s="302">
        <v>3710</v>
      </c>
      <c r="E13" s="302"/>
      <c r="F13" s="302"/>
      <c r="G13" s="257"/>
      <c r="H13" s="257"/>
      <c r="I13" s="57">
        <f t="shared" si="0"/>
        <v>3710</v>
      </c>
      <c r="J13" s="314"/>
    </row>
    <row r="14" spans="1:10" ht="30" customHeight="1" x14ac:dyDescent="0.3">
      <c r="A14" s="55" t="s">
        <v>16</v>
      </c>
      <c r="B14" s="257"/>
      <c r="C14" s="257"/>
      <c r="D14" s="302">
        <v>15000</v>
      </c>
      <c r="E14" s="302"/>
      <c r="F14" s="302"/>
      <c r="G14" s="257"/>
      <c r="H14" s="257"/>
      <c r="I14" s="57">
        <f t="shared" si="0"/>
        <v>15000</v>
      </c>
      <c r="J14" s="314"/>
    </row>
    <row r="15" spans="1:10" ht="30" customHeight="1" x14ac:dyDescent="0.3">
      <c r="A15" s="55" t="s">
        <v>17</v>
      </c>
      <c r="B15" s="257"/>
      <c r="C15" s="257"/>
      <c r="D15" s="303"/>
      <c r="E15" s="304"/>
      <c r="F15" s="305"/>
      <c r="G15" s="257">
        <v>536</v>
      </c>
      <c r="H15" s="257">
        <v>4510</v>
      </c>
      <c r="I15" s="57">
        <f t="shared" si="0"/>
        <v>5046</v>
      </c>
      <c r="J15" s="314"/>
    </row>
    <row r="16" spans="1:10" ht="30" customHeight="1" x14ac:dyDescent="0.3">
      <c r="A16" s="55" t="s">
        <v>59</v>
      </c>
      <c r="B16" s="257"/>
      <c r="C16" s="257"/>
      <c r="D16" s="258"/>
      <c r="E16" s="259">
        <f>22624</f>
        <v>22624</v>
      </c>
      <c r="F16" s="260"/>
      <c r="G16" s="257"/>
      <c r="H16" s="257"/>
      <c r="I16" s="57">
        <f t="shared" si="0"/>
        <v>22624</v>
      </c>
      <c r="J16" s="314"/>
    </row>
    <row r="17" spans="1:10" ht="30" customHeight="1" x14ac:dyDescent="0.3">
      <c r="A17" s="55" t="s">
        <v>71</v>
      </c>
      <c r="B17" s="257"/>
      <c r="C17" s="257"/>
      <c r="D17" s="303">
        <v>1000</v>
      </c>
      <c r="E17" s="304"/>
      <c r="F17" s="305"/>
      <c r="G17" s="257"/>
      <c r="H17" s="257">
        <v>2980</v>
      </c>
      <c r="I17" s="57">
        <f t="shared" si="0"/>
        <v>3980</v>
      </c>
      <c r="J17" s="314"/>
    </row>
    <row r="18" spans="1:10" ht="30" customHeight="1" x14ac:dyDescent="0.3">
      <c r="A18" s="55" t="s">
        <v>149</v>
      </c>
      <c r="B18" s="257">
        <v>5000</v>
      </c>
      <c r="C18" s="257">
        <v>2033</v>
      </c>
      <c r="D18" s="303">
        <v>10000</v>
      </c>
      <c r="E18" s="304"/>
      <c r="F18" s="305"/>
      <c r="G18" s="257"/>
      <c r="H18" s="257"/>
      <c r="I18" s="57">
        <f>SUM(B18:H18)</f>
        <v>17033</v>
      </c>
      <c r="J18" s="314"/>
    </row>
    <row r="19" spans="1:10" ht="30" customHeight="1" x14ac:dyDescent="0.3">
      <c r="A19" s="55" t="s">
        <v>27</v>
      </c>
      <c r="B19" s="257"/>
      <c r="C19" s="257"/>
      <c r="D19" s="303">
        <v>4453</v>
      </c>
      <c r="E19" s="304"/>
      <c r="F19" s="305"/>
      <c r="G19" s="257"/>
      <c r="H19" s="257"/>
      <c r="I19" s="57">
        <f t="shared" si="0"/>
        <v>4453</v>
      </c>
      <c r="J19" s="314"/>
    </row>
    <row r="20" spans="1:10" ht="30" customHeight="1" x14ac:dyDescent="0.3">
      <c r="A20" s="55" t="s">
        <v>31</v>
      </c>
      <c r="B20" s="257"/>
      <c r="C20" s="257">
        <v>628</v>
      </c>
      <c r="D20" s="258"/>
      <c r="E20" s="259">
        <v>501</v>
      </c>
      <c r="F20" s="260"/>
      <c r="G20" s="257"/>
      <c r="H20" s="257"/>
      <c r="I20" s="57">
        <f>SUM(B20:H20)</f>
        <v>1129</v>
      </c>
      <c r="J20" s="314"/>
    </row>
    <row r="21" spans="1:10" ht="30" customHeight="1" x14ac:dyDescent="0.3">
      <c r="A21" s="55" t="s">
        <v>444</v>
      </c>
      <c r="B21" s="257"/>
      <c r="C21" s="257"/>
      <c r="D21" s="258"/>
      <c r="E21" s="259">
        <v>1734</v>
      </c>
      <c r="F21" s="260"/>
      <c r="G21" s="257"/>
      <c r="H21" s="257"/>
      <c r="I21" s="57">
        <f t="shared" si="0"/>
        <v>1734</v>
      </c>
      <c r="J21" s="314"/>
    </row>
    <row r="22" spans="1:10" ht="30" customHeight="1" x14ac:dyDescent="0.3">
      <c r="A22" s="55" t="s">
        <v>28</v>
      </c>
      <c r="B22" s="257"/>
      <c r="C22" s="257">
        <v>7200</v>
      </c>
      <c r="D22" s="303"/>
      <c r="E22" s="304"/>
      <c r="F22" s="305"/>
      <c r="G22" s="257"/>
      <c r="H22" s="257"/>
      <c r="I22" s="57">
        <f t="shared" si="0"/>
        <v>7200</v>
      </c>
      <c r="J22" s="314"/>
    </row>
    <row r="23" spans="1:10" ht="30" customHeight="1" x14ac:dyDescent="0.3">
      <c r="A23" s="55" t="s">
        <v>25</v>
      </c>
      <c r="B23" s="56"/>
      <c r="C23" s="257">
        <v>237</v>
      </c>
      <c r="D23" s="303">
        <v>119</v>
      </c>
      <c r="E23" s="304"/>
      <c r="F23" s="305"/>
      <c r="G23" s="257"/>
      <c r="H23" s="257"/>
      <c r="I23" s="57">
        <f t="shared" si="0"/>
        <v>356</v>
      </c>
      <c r="J23" s="314"/>
    </row>
    <row r="24" spans="1:10" ht="30" customHeight="1" x14ac:dyDescent="0.3">
      <c r="A24" s="55" t="s">
        <v>26</v>
      </c>
      <c r="B24" s="56"/>
      <c r="C24" s="257"/>
      <c r="D24" s="258"/>
      <c r="E24" s="259">
        <v>2438</v>
      </c>
      <c r="F24" s="260"/>
      <c r="G24" s="257"/>
      <c r="H24" s="257"/>
      <c r="I24" s="57">
        <f t="shared" si="0"/>
        <v>2438</v>
      </c>
      <c r="J24" s="314"/>
    </row>
    <row r="25" spans="1:10" ht="30" customHeight="1" x14ac:dyDescent="0.3">
      <c r="A25" s="55" t="s">
        <v>29</v>
      </c>
      <c r="B25" s="257"/>
      <c r="C25" s="257">
        <v>229</v>
      </c>
      <c r="D25" s="303">
        <v>2763</v>
      </c>
      <c r="E25" s="304"/>
      <c r="F25" s="305"/>
      <c r="G25" s="257"/>
      <c r="H25" s="257"/>
      <c r="I25" s="57">
        <f t="shared" si="0"/>
        <v>2992</v>
      </c>
      <c r="J25" s="314"/>
    </row>
    <row r="26" spans="1:10" ht="30" customHeight="1" x14ac:dyDescent="0.3">
      <c r="A26" s="55" t="s">
        <v>451</v>
      </c>
      <c r="B26" s="257"/>
      <c r="C26" s="257"/>
      <c r="D26" s="258"/>
      <c r="E26" s="259">
        <v>2849</v>
      </c>
      <c r="F26" s="260"/>
      <c r="G26" s="257"/>
      <c r="H26" s="257"/>
      <c r="I26" s="57">
        <f t="shared" si="0"/>
        <v>2849</v>
      </c>
      <c r="J26" s="314"/>
    </row>
    <row r="27" spans="1:10" ht="30" customHeight="1" x14ac:dyDescent="0.3">
      <c r="A27" s="55" t="s">
        <v>32</v>
      </c>
      <c r="B27" s="257"/>
      <c r="C27" s="257"/>
      <c r="D27" s="303">
        <v>2000</v>
      </c>
      <c r="E27" s="304"/>
      <c r="F27" s="305"/>
      <c r="G27" s="257"/>
      <c r="H27" s="257"/>
      <c r="I27" s="57">
        <f t="shared" si="0"/>
        <v>2000</v>
      </c>
      <c r="J27" s="315"/>
    </row>
    <row r="28" spans="1:10" ht="30" customHeight="1" x14ac:dyDescent="0.3">
      <c r="A28" s="34" t="s">
        <v>2</v>
      </c>
      <c r="B28" s="34">
        <f>SUM(B6:B27)</f>
        <v>5000</v>
      </c>
      <c r="C28" s="34">
        <f>SUM(C6:C27)</f>
        <v>25097</v>
      </c>
      <c r="D28" s="319">
        <f>SUM(D6:F27)</f>
        <v>142698</v>
      </c>
      <c r="E28" s="319">
        <f>SUM(E10:E22)</f>
        <v>24859</v>
      </c>
      <c r="F28" s="319">
        <f>SUM(F10:F22)</f>
        <v>0</v>
      </c>
      <c r="G28" s="35">
        <f>SUM(G6:G27)</f>
        <v>536</v>
      </c>
      <c r="H28" s="35">
        <f>SUM(H6:H27)</f>
        <v>7490</v>
      </c>
      <c r="I28" s="36">
        <f>SUM(I6:I27)</f>
        <v>180821</v>
      </c>
      <c r="J28" s="17"/>
    </row>
    <row r="29" spans="1:10" ht="24.75" customHeight="1" x14ac:dyDescent="0.25">
      <c r="A29" s="320"/>
      <c r="B29" s="320"/>
      <c r="C29" s="320"/>
      <c r="D29" s="320"/>
      <c r="E29" s="320"/>
      <c r="F29" s="320"/>
      <c r="G29" s="320"/>
      <c r="H29" s="320"/>
      <c r="I29" s="320"/>
      <c r="J29" s="27"/>
    </row>
    <row r="30" spans="1:10" x14ac:dyDescent="0.25">
      <c r="A30" s="28"/>
      <c r="B30" s="28"/>
      <c r="C30" s="28"/>
      <c r="D30" s="28"/>
      <c r="E30" s="28"/>
      <c r="F30" s="28"/>
      <c r="G30" s="28"/>
      <c r="H30" s="28"/>
      <c r="I30" s="28"/>
    </row>
    <row r="32" spans="1:10" ht="49.5" customHeight="1" x14ac:dyDescent="0.25">
      <c r="A32" s="308" t="s">
        <v>492</v>
      </c>
      <c r="B32" s="309"/>
      <c r="C32" s="309"/>
      <c r="D32" s="309"/>
      <c r="E32" s="309"/>
      <c r="F32" s="309"/>
      <c r="G32" s="309"/>
      <c r="H32" s="309"/>
      <c r="I32" s="309"/>
      <c r="J32" s="310"/>
    </row>
    <row r="33" spans="1:10" ht="28.5" customHeight="1" x14ac:dyDescent="0.25">
      <c r="A33" s="312" t="s">
        <v>7</v>
      </c>
      <c r="B33" s="312" t="s">
        <v>0</v>
      </c>
      <c r="C33" s="312"/>
      <c r="D33" s="312"/>
      <c r="E33" s="312"/>
      <c r="F33" s="312"/>
      <c r="G33" s="312"/>
      <c r="H33" s="312"/>
      <c r="I33" s="151" t="s">
        <v>1</v>
      </c>
      <c r="J33" s="312" t="s">
        <v>389</v>
      </c>
    </row>
    <row r="34" spans="1:10" ht="27" customHeight="1" x14ac:dyDescent="0.25">
      <c r="A34" s="312"/>
      <c r="B34" s="152">
        <v>1222</v>
      </c>
      <c r="C34" s="152">
        <v>1213</v>
      </c>
      <c r="D34" s="152">
        <v>1223</v>
      </c>
      <c r="E34" s="152">
        <v>1313</v>
      </c>
      <c r="F34" s="152">
        <v>1322</v>
      </c>
      <c r="G34" s="152">
        <v>1323</v>
      </c>
      <c r="H34" s="152">
        <v>1621</v>
      </c>
      <c r="I34" s="151"/>
      <c r="J34" s="312"/>
    </row>
    <row r="35" spans="1:10" ht="37.15" customHeight="1" x14ac:dyDescent="0.3">
      <c r="A35" s="146" t="s">
        <v>59</v>
      </c>
      <c r="B35" s="147">
        <v>970</v>
      </c>
      <c r="C35" s="147"/>
      <c r="D35" s="148"/>
      <c r="E35" s="148"/>
      <c r="F35" s="148"/>
      <c r="G35" s="148"/>
      <c r="H35" s="149"/>
      <c r="I35" s="150">
        <f t="shared" ref="I35:I41" si="1">SUM(B35:H35)</f>
        <v>970</v>
      </c>
      <c r="J35" s="201" t="s">
        <v>61</v>
      </c>
    </row>
    <row r="36" spans="1:10" ht="37.15" customHeight="1" x14ac:dyDescent="0.3">
      <c r="A36" s="146" t="s">
        <v>3</v>
      </c>
      <c r="B36" s="147">
        <v>227</v>
      </c>
      <c r="C36" s="147"/>
      <c r="D36" s="148"/>
      <c r="E36" s="148"/>
      <c r="F36" s="148"/>
      <c r="G36" s="148"/>
      <c r="H36" s="149"/>
      <c r="I36" s="150">
        <f t="shared" si="1"/>
        <v>227</v>
      </c>
      <c r="J36" s="306" t="s">
        <v>62</v>
      </c>
    </row>
    <row r="37" spans="1:10" ht="30" customHeight="1" x14ac:dyDescent="0.3">
      <c r="A37" s="45" t="s">
        <v>149</v>
      </c>
      <c r="B37" s="46"/>
      <c r="C37" s="46"/>
      <c r="D37" s="257"/>
      <c r="E37" s="257"/>
      <c r="F37" s="257">
        <v>27</v>
      </c>
      <c r="G37" s="257"/>
      <c r="H37" s="258"/>
      <c r="I37" s="47">
        <f t="shared" si="1"/>
        <v>27</v>
      </c>
      <c r="J37" s="306"/>
    </row>
    <row r="38" spans="1:10" ht="30" customHeight="1" x14ac:dyDescent="0.3">
      <c r="A38" s="45" t="s">
        <v>20</v>
      </c>
      <c r="B38" s="46">
        <v>82</v>
      </c>
      <c r="C38" s="46">
        <v>128</v>
      </c>
      <c r="D38" s="257">
        <v>280</v>
      </c>
      <c r="E38" s="257"/>
      <c r="F38" s="257"/>
      <c r="G38" s="257"/>
      <c r="H38" s="258"/>
      <c r="I38" s="47">
        <f t="shared" si="1"/>
        <v>490</v>
      </c>
      <c r="J38" s="306"/>
    </row>
    <row r="39" spans="1:10" ht="30" customHeight="1" x14ac:dyDescent="0.3">
      <c r="A39" s="45" t="s">
        <v>5</v>
      </c>
      <c r="B39" s="46"/>
      <c r="C39" s="46"/>
      <c r="D39" s="46">
        <v>21</v>
      </c>
      <c r="E39" s="46"/>
      <c r="F39" s="46"/>
      <c r="G39" s="46">
        <v>190</v>
      </c>
      <c r="H39" s="46"/>
      <c r="I39" s="47">
        <f t="shared" si="1"/>
        <v>211</v>
      </c>
      <c r="J39" s="306"/>
    </row>
    <row r="40" spans="1:10" ht="30" customHeight="1" x14ac:dyDescent="0.3">
      <c r="A40" s="48" t="s">
        <v>67</v>
      </c>
      <c r="B40" s="49"/>
      <c r="C40" s="49"/>
      <c r="D40" s="50"/>
      <c r="E40" s="50"/>
      <c r="F40" s="50">
        <v>31</v>
      </c>
      <c r="G40" s="50"/>
      <c r="H40" s="50"/>
      <c r="I40" s="47">
        <f t="shared" si="1"/>
        <v>31</v>
      </c>
      <c r="J40" s="306"/>
    </row>
    <row r="41" spans="1:10" ht="30" customHeight="1" thickBot="1" x14ac:dyDescent="0.35">
      <c r="A41" s="51" t="s">
        <v>29</v>
      </c>
      <c r="B41" s="52"/>
      <c r="C41" s="52"/>
      <c r="D41" s="53">
        <v>3</v>
      </c>
      <c r="E41" s="53"/>
      <c r="F41" s="53"/>
      <c r="G41" s="53"/>
      <c r="H41" s="53">
        <v>5</v>
      </c>
      <c r="I41" s="54">
        <f t="shared" si="1"/>
        <v>8</v>
      </c>
      <c r="J41" s="307"/>
    </row>
    <row r="42" spans="1:10" ht="30" customHeight="1" thickBot="1" x14ac:dyDescent="0.35">
      <c r="A42" s="29" t="s">
        <v>2</v>
      </c>
      <c r="B42" s="30">
        <f t="shared" ref="B42:H42" si="2">SUM(B35:B41)</f>
        <v>1279</v>
      </c>
      <c r="C42" s="31">
        <f t="shared" si="2"/>
        <v>128</v>
      </c>
      <c r="D42" s="30">
        <f t="shared" si="2"/>
        <v>304</v>
      </c>
      <c r="E42" s="31">
        <f t="shared" si="2"/>
        <v>0</v>
      </c>
      <c r="F42" s="31">
        <f t="shared" si="2"/>
        <v>58</v>
      </c>
      <c r="G42" s="32">
        <f t="shared" si="2"/>
        <v>190</v>
      </c>
      <c r="H42" s="31">
        <f t="shared" si="2"/>
        <v>5</v>
      </c>
      <c r="I42" s="153">
        <f>SUM(I35:I41)</f>
        <v>1964</v>
      </c>
      <c r="J42" s="154"/>
    </row>
    <row r="43" spans="1:10" ht="15.75" customHeight="1" x14ac:dyDescent="0.25">
      <c r="A43" s="318"/>
      <c r="B43" s="318"/>
      <c r="C43" s="318"/>
      <c r="D43" s="318"/>
      <c r="E43" s="318"/>
      <c r="F43" s="318"/>
      <c r="G43" s="318"/>
      <c r="H43" s="318"/>
      <c r="I43" s="318"/>
      <c r="J43" s="10"/>
    </row>
    <row r="44" spans="1:10" x14ac:dyDescent="0.25">
      <c r="J44" s="27"/>
    </row>
    <row r="45" spans="1:10" x14ac:dyDescent="0.25">
      <c r="I45" s="27"/>
    </row>
  </sheetData>
  <mergeCells count="34">
    <mergeCell ref="A43:I43"/>
    <mergeCell ref="D13:F13"/>
    <mergeCell ref="D14:F14"/>
    <mergeCell ref="D28:F28"/>
    <mergeCell ref="A33:A34"/>
    <mergeCell ref="A29:I29"/>
    <mergeCell ref="B33:H33"/>
    <mergeCell ref="D19:F19"/>
    <mergeCell ref="D22:F22"/>
    <mergeCell ref="D23:F23"/>
    <mergeCell ref="D25:F25"/>
    <mergeCell ref="D15:F15"/>
    <mergeCell ref="D17:F17"/>
    <mergeCell ref="A2:J2"/>
    <mergeCell ref="J3:J5"/>
    <mergeCell ref="A32:J32"/>
    <mergeCell ref="J33:J34"/>
    <mergeCell ref="J6:J27"/>
    <mergeCell ref="D11:F11"/>
    <mergeCell ref="D12:F12"/>
    <mergeCell ref="A3:A5"/>
    <mergeCell ref="I3:I5"/>
    <mergeCell ref="B5:C5"/>
    <mergeCell ref="D5:F5"/>
    <mergeCell ref="B3:H3"/>
    <mergeCell ref="G5:H5"/>
    <mergeCell ref="D7:F7"/>
    <mergeCell ref="D8:F8"/>
    <mergeCell ref="D9:F9"/>
    <mergeCell ref="D10:F10"/>
    <mergeCell ref="D6:F6"/>
    <mergeCell ref="D18:F18"/>
    <mergeCell ref="D27:F27"/>
    <mergeCell ref="J36:J41"/>
  </mergeCells>
  <printOptions horizontalCentered="1"/>
  <pageMargins left="0.27559055118110237" right="0" top="1.1023622047244095" bottom="0.62992125984251968" header="0.59055118110236227" footer="0"/>
  <pageSetup paperSize="9" scale="41" orientation="portrait" r:id="rId1"/>
  <ignoredErrors>
    <ignoredError sqref="H42 B42:D4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zoomScaleNormal="100" workbookViewId="0">
      <selection activeCell="F62" sqref="F62"/>
    </sheetView>
  </sheetViews>
  <sheetFormatPr defaultColWidth="9.140625" defaultRowHeight="15" x14ac:dyDescent="0.25"/>
  <cols>
    <col min="1" max="1" width="18.42578125" style="18" customWidth="1"/>
    <col min="2" max="2" width="33.28515625" style="18" customWidth="1"/>
    <col min="3" max="3" width="21" style="18" customWidth="1"/>
    <col min="4" max="5" width="9.140625" style="18"/>
    <col min="6" max="6" width="21.140625" style="18" customWidth="1"/>
    <col min="7" max="7" width="10.28515625" style="18" customWidth="1"/>
    <col min="8" max="16384" width="9.140625" style="18"/>
  </cols>
  <sheetData>
    <row r="1" spans="1:7" ht="21" thickBot="1" x14ac:dyDescent="0.35">
      <c r="A1" s="155"/>
      <c r="B1" s="155"/>
      <c r="C1" s="155"/>
      <c r="D1" s="155"/>
      <c r="E1" s="155"/>
      <c r="F1" s="6"/>
      <c r="G1" s="6" t="s">
        <v>34</v>
      </c>
    </row>
    <row r="2" spans="1:7" x14ac:dyDescent="0.25">
      <c r="A2" s="329" t="s">
        <v>473</v>
      </c>
      <c r="B2" s="330"/>
      <c r="C2" s="330"/>
      <c r="D2" s="330"/>
      <c r="E2" s="330"/>
      <c r="F2" s="330"/>
      <c r="G2" s="331"/>
    </row>
    <row r="3" spans="1:7" ht="15" customHeight="1" x14ac:dyDescent="0.25">
      <c r="A3" s="332"/>
      <c r="B3" s="333"/>
      <c r="C3" s="333"/>
      <c r="D3" s="333"/>
      <c r="E3" s="333"/>
      <c r="F3" s="333"/>
      <c r="G3" s="334"/>
    </row>
    <row r="4" spans="1:7" ht="30" customHeight="1" x14ac:dyDescent="0.25">
      <c r="A4" s="272" t="s">
        <v>158</v>
      </c>
      <c r="B4" s="212" t="s">
        <v>159</v>
      </c>
      <c r="C4" s="212" t="s">
        <v>142</v>
      </c>
      <c r="D4" s="212" t="s">
        <v>160</v>
      </c>
      <c r="E4" s="212" t="s">
        <v>161</v>
      </c>
      <c r="F4" s="212" t="s">
        <v>199</v>
      </c>
      <c r="G4" s="273" t="s">
        <v>389</v>
      </c>
    </row>
    <row r="5" spans="1:7" ht="15.75" x14ac:dyDescent="0.25">
      <c r="A5" s="321" t="s">
        <v>444</v>
      </c>
      <c r="B5" s="213" t="s">
        <v>48</v>
      </c>
      <c r="C5" s="213" t="s">
        <v>287</v>
      </c>
      <c r="D5" s="214">
        <v>2020</v>
      </c>
      <c r="E5" s="215" t="s">
        <v>19</v>
      </c>
      <c r="F5" s="216">
        <v>1182776</v>
      </c>
      <c r="G5" s="335" t="s">
        <v>61</v>
      </c>
    </row>
    <row r="6" spans="1:7" ht="15.75" x14ac:dyDescent="0.25">
      <c r="A6" s="322"/>
      <c r="B6" s="213" t="s">
        <v>48</v>
      </c>
      <c r="C6" s="213" t="s">
        <v>289</v>
      </c>
      <c r="D6" s="214">
        <v>2020</v>
      </c>
      <c r="E6" s="215" t="s">
        <v>18</v>
      </c>
      <c r="F6" s="216">
        <v>1791360</v>
      </c>
      <c r="G6" s="335"/>
    </row>
    <row r="7" spans="1:7" ht="15.75" x14ac:dyDescent="0.25">
      <c r="A7" s="323"/>
      <c r="B7" s="324" t="s">
        <v>1</v>
      </c>
      <c r="C7" s="325"/>
      <c r="D7" s="214"/>
      <c r="E7" s="215"/>
      <c r="F7" s="217">
        <f>SUM(F5:F6)</f>
        <v>2974136</v>
      </c>
      <c r="G7" s="335"/>
    </row>
    <row r="8" spans="1:7" ht="15.75" x14ac:dyDescent="0.25">
      <c r="A8" s="321" t="s">
        <v>25</v>
      </c>
      <c r="B8" s="213" t="s">
        <v>290</v>
      </c>
      <c r="C8" s="213" t="s">
        <v>291</v>
      </c>
      <c r="D8" s="214">
        <v>2020</v>
      </c>
      <c r="E8" s="215" t="s">
        <v>119</v>
      </c>
      <c r="F8" s="216">
        <v>5252680</v>
      </c>
      <c r="G8" s="335"/>
    </row>
    <row r="9" spans="1:7" ht="15.75" x14ac:dyDescent="0.25">
      <c r="A9" s="322"/>
      <c r="B9" s="213" t="s">
        <v>51</v>
      </c>
      <c r="C9" s="213" t="s">
        <v>122</v>
      </c>
      <c r="D9" s="214">
        <v>2019</v>
      </c>
      <c r="E9" s="215" t="s">
        <v>18</v>
      </c>
      <c r="F9" s="216">
        <v>579880</v>
      </c>
      <c r="G9" s="335"/>
    </row>
    <row r="10" spans="1:7" ht="15.75" x14ac:dyDescent="0.25">
      <c r="A10" s="322"/>
      <c r="B10" s="213" t="s">
        <v>51</v>
      </c>
      <c r="C10" s="213" t="s">
        <v>123</v>
      </c>
      <c r="D10" s="214">
        <v>2020</v>
      </c>
      <c r="E10" s="215" t="s">
        <v>18</v>
      </c>
      <c r="F10" s="216">
        <v>325620</v>
      </c>
      <c r="G10" s="335"/>
    </row>
    <row r="11" spans="1:7" ht="15.75" x14ac:dyDescent="0.25">
      <c r="A11" s="323"/>
      <c r="B11" s="324" t="s">
        <v>1</v>
      </c>
      <c r="C11" s="325"/>
      <c r="D11" s="214"/>
      <c r="E11" s="215"/>
      <c r="F11" s="217">
        <f>SUM(F8:F10)</f>
        <v>6158180</v>
      </c>
      <c r="G11" s="335"/>
    </row>
    <row r="12" spans="1:7" ht="15.75" x14ac:dyDescent="0.25">
      <c r="A12" s="321" t="s">
        <v>20</v>
      </c>
      <c r="B12" s="213" t="s">
        <v>474</v>
      </c>
      <c r="C12" s="213" t="s">
        <v>475</v>
      </c>
      <c r="D12" s="214">
        <v>2020</v>
      </c>
      <c r="E12" s="215" t="s">
        <v>18</v>
      </c>
      <c r="F12" s="216">
        <v>901220</v>
      </c>
      <c r="G12" s="335"/>
    </row>
    <row r="13" spans="1:7" ht="15.75" x14ac:dyDescent="0.25">
      <c r="A13" s="323"/>
      <c r="B13" s="324" t="s">
        <v>1</v>
      </c>
      <c r="C13" s="325"/>
      <c r="D13" s="214"/>
      <c r="E13" s="215"/>
      <c r="F13" s="217">
        <f>SUM(F12)</f>
        <v>901220</v>
      </c>
      <c r="G13" s="335"/>
    </row>
    <row r="14" spans="1:7" ht="15.75" x14ac:dyDescent="0.25">
      <c r="A14" s="321" t="s">
        <v>31</v>
      </c>
      <c r="B14" s="213" t="s">
        <v>53</v>
      </c>
      <c r="C14" s="213" t="s">
        <v>78</v>
      </c>
      <c r="D14" s="214">
        <v>2020</v>
      </c>
      <c r="E14" s="215" t="s">
        <v>119</v>
      </c>
      <c r="F14" s="216">
        <v>43380</v>
      </c>
      <c r="G14" s="335"/>
    </row>
    <row r="15" spans="1:7" ht="15.75" x14ac:dyDescent="0.25">
      <c r="A15" s="323"/>
      <c r="B15" s="324" t="s">
        <v>1</v>
      </c>
      <c r="C15" s="325"/>
      <c r="D15" s="214"/>
      <c r="E15" s="215"/>
      <c r="F15" s="217">
        <f>SUM(F14)</f>
        <v>43380</v>
      </c>
      <c r="G15" s="335"/>
    </row>
    <row r="16" spans="1:7" ht="15.75" x14ac:dyDescent="0.25">
      <c r="A16" s="321" t="s">
        <v>27</v>
      </c>
      <c r="B16" s="213" t="s">
        <v>37</v>
      </c>
      <c r="C16" s="213" t="s">
        <v>292</v>
      </c>
      <c r="D16" s="214">
        <v>2020</v>
      </c>
      <c r="E16" s="215" t="s">
        <v>81</v>
      </c>
      <c r="F16" s="216">
        <v>1847684</v>
      </c>
      <c r="G16" s="335"/>
    </row>
    <row r="17" spans="1:7" ht="15.75" x14ac:dyDescent="0.25">
      <c r="A17" s="322"/>
      <c r="B17" s="213" t="s">
        <v>35</v>
      </c>
      <c r="C17" s="213" t="s">
        <v>82</v>
      </c>
      <c r="D17" s="214">
        <v>2020</v>
      </c>
      <c r="E17" s="215" t="s">
        <v>81</v>
      </c>
      <c r="F17" s="216">
        <v>2096720</v>
      </c>
      <c r="G17" s="335"/>
    </row>
    <row r="18" spans="1:7" ht="15.75" x14ac:dyDescent="0.25">
      <c r="A18" s="322"/>
      <c r="B18" s="213" t="s">
        <v>36</v>
      </c>
      <c r="C18" s="213" t="s">
        <v>293</v>
      </c>
      <c r="D18" s="214">
        <v>2020</v>
      </c>
      <c r="E18" s="215" t="s">
        <v>81</v>
      </c>
      <c r="F18" s="216">
        <v>2964603</v>
      </c>
      <c r="G18" s="335"/>
    </row>
    <row r="19" spans="1:7" ht="15.75" x14ac:dyDescent="0.25">
      <c r="A19" s="322"/>
      <c r="B19" s="213" t="s">
        <v>209</v>
      </c>
      <c r="C19" s="213" t="s">
        <v>294</v>
      </c>
      <c r="D19" s="214">
        <v>2020</v>
      </c>
      <c r="E19" s="215" t="s">
        <v>81</v>
      </c>
      <c r="F19" s="216">
        <v>1769678</v>
      </c>
      <c r="G19" s="335"/>
    </row>
    <row r="20" spans="1:7" ht="15.75" x14ac:dyDescent="0.25">
      <c r="A20" s="322"/>
      <c r="B20" s="213" t="s">
        <v>295</v>
      </c>
      <c r="C20" s="213" t="s">
        <v>296</v>
      </c>
      <c r="D20" s="214">
        <v>2020</v>
      </c>
      <c r="E20" s="215" t="s">
        <v>81</v>
      </c>
      <c r="F20" s="216">
        <v>1329785</v>
      </c>
      <c r="G20" s="335"/>
    </row>
    <row r="21" spans="1:7" ht="15.75" x14ac:dyDescent="0.25">
      <c r="A21" s="323"/>
      <c r="B21" s="324" t="s">
        <v>1</v>
      </c>
      <c r="C21" s="325"/>
      <c r="D21" s="214"/>
      <c r="E21" s="215"/>
      <c r="F21" s="217">
        <f>SUM(F16:F20)</f>
        <v>10008470</v>
      </c>
      <c r="G21" s="335"/>
    </row>
    <row r="22" spans="1:7" ht="15.75" x14ac:dyDescent="0.25">
      <c r="A22" s="321" t="s">
        <v>24</v>
      </c>
      <c r="B22" s="213" t="s">
        <v>57</v>
      </c>
      <c r="C22" s="213" t="s">
        <v>84</v>
      </c>
      <c r="D22" s="214">
        <v>2020</v>
      </c>
      <c r="E22" s="215" t="s">
        <v>19</v>
      </c>
      <c r="F22" s="216">
        <v>12160</v>
      </c>
      <c r="G22" s="335"/>
    </row>
    <row r="23" spans="1:7" ht="15.75" x14ac:dyDescent="0.25">
      <c r="A23" s="322"/>
      <c r="B23" s="213" t="s">
        <v>58</v>
      </c>
      <c r="C23" s="213" t="s">
        <v>85</v>
      </c>
      <c r="D23" s="214">
        <v>2019</v>
      </c>
      <c r="E23" s="215" t="s">
        <v>18</v>
      </c>
      <c r="F23" s="216">
        <v>140360</v>
      </c>
      <c r="G23" s="335"/>
    </row>
    <row r="24" spans="1:7" ht="15.75" x14ac:dyDescent="0.25">
      <c r="A24" s="323"/>
      <c r="B24" s="324" t="s">
        <v>1</v>
      </c>
      <c r="C24" s="325"/>
      <c r="D24" s="214"/>
      <c r="E24" s="215"/>
      <c r="F24" s="217">
        <f>SUM(F22:F23)</f>
        <v>152520</v>
      </c>
      <c r="G24" s="335"/>
    </row>
    <row r="25" spans="1:7" ht="15.75" x14ac:dyDescent="0.25">
      <c r="A25" s="321" t="s">
        <v>26</v>
      </c>
      <c r="B25" s="213" t="s">
        <v>106</v>
      </c>
      <c r="C25" s="213" t="s">
        <v>376</v>
      </c>
      <c r="D25" s="214">
        <v>2020</v>
      </c>
      <c r="E25" s="215" t="s">
        <v>119</v>
      </c>
      <c r="F25" s="216">
        <v>2758258</v>
      </c>
      <c r="G25" s="335"/>
    </row>
    <row r="26" spans="1:7" ht="15.75" x14ac:dyDescent="0.25">
      <c r="A26" s="322"/>
      <c r="B26" s="213" t="s">
        <v>187</v>
      </c>
      <c r="C26" s="213" t="s">
        <v>188</v>
      </c>
      <c r="D26" s="214">
        <v>2019</v>
      </c>
      <c r="E26" s="215" t="s">
        <v>18</v>
      </c>
      <c r="F26" s="216">
        <v>76460</v>
      </c>
      <c r="G26" s="335"/>
    </row>
    <row r="27" spans="1:7" ht="15.75" x14ac:dyDescent="0.25">
      <c r="A27" s="322"/>
      <c r="B27" s="213" t="s">
        <v>187</v>
      </c>
      <c r="C27" s="213" t="s">
        <v>186</v>
      </c>
      <c r="D27" s="214">
        <v>2020</v>
      </c>
      <c r="E27" s="215" t="s">
        <v>18</v>
      </c>
      <c r="F27" s="216">
        <v>1027502</v>
      </c>
      <c r="G27" s="335"/>
    </row>
    <row r="28" spans="1:7" ht="15.75" x14ac:dyDescent="0.25">
      <c r="A28" s="322"/>
      <c r="B28" s="213" t="s">
        <v>106</v>
      </c>
      <c r="C28" s="213" t="s">
        <v>107</v>
      </c>
      <c r="D28" s="214">
        <v>2020</v>
      </c>
      <c r="E28" s="215" t="s">
        <v>18</v>
      </c>
      <c r="F28" s="216">
        <v>3360</v>
      </c>
      <c r="G28" s="335"/>
    </row>
    <row r="29" spans="1:7" ht="15.75" x14ac:dyDescent="0.25">
      <c r="A29" s="323"/>
      <c r="B29" s="324" t="s">
        <v>1</v>
      </c>
      <c r="C29" s="325"/>
      <c r="D29" s="214"/>
      <c r="E29" s="215"/>
      <c r="F29" s="217">
        <f>SUM(F25:F28)</f>
        <v>3865580</v>
      </c>
      <c r="G29" s="335"/>
    </row>
    <row r="30" spans="1:7" ht="15.75" x14ac:dyDescent="0.25">
      <c r="A30" s="321" t="s">
        <v>451</v>
      </c>
      <c r="B30" s="213" t="s">
        <v>97</v>
      </c>
      <c r="C30" s="213" t="s">
        <v>375</v>
      </c>
      <c r="D30" s="214">
        <v>2020</v>
      </c>
      <c r="E30" s="215" t="s">
        <v>19</v>
      </c>
      <c r="F30" s="216">
        <v>1114200</v>
      </c>
      <c r="G30" s="335"/>
    </row>
    <row r="31" spans="1:7" ht="15.75" x14ac:dyDescent="0.25">
      <c r="A31" s="322"/>
      <c r="B31" s="213" t="s">
        <v>91</v>
      </c>
      <c r="C31" s="213" t="s">
        <v>92</v>
      </c>
      <c r="D31" s="214">
        <v>2020</v>
      </c>
      <c r="E31" s="215" t="s">
        <v>19</v>
      </c>
      <c r="F31" s="216">
        <v>433380</v>
      </c>
      <c r="G31" s="335"/>
    </row>
    <row r="32" spans="1:7" ht="15.75" x14ac:dyDescent="0.25">
      <c r="A32" s="322"/>
      <c r="B32" s="213" t="s">
        <v>40</v>
      </c>
      <c r="C32" s="213" t="s">
        <v>94</v>
      </c>
      <c r="D32" s="214">
        <v>2020</v>
      </c>
      <c r="E32" s="215" t="s">
        <v>19</v>
      </c>
      <c r="F32" s="216">
        <v>63500</v>
      </c>
      <c r="G32" s="335"/>
    </row>
    <row r="33" spans="1:7" ht="15.75" x14ac:dyDescent="0.25">
      <c r="A33" s="322"/>
      <c r="B33" s="213" t="s">
        <v>38</v>
      </c>
      <c r="C33" s="213" t="s">
        <v>88</v>
      </c>
      <c r="D33" s="214">
        <v>2020</v>
      </c>
      <c r="E33" s="215" t="s">
        <v>19</v>
      </c>
      <c r="F33" s="216">
        <v>13680</v>
      </c>
      <c r="G33" s="335"/>
    </row>
    <row r="34" spans="1:7" ht="15.75" x14ac:dyDescent="0.25">
      <c r="A34" s="322"/>
      <c r="B34" s="213" t="s">
        <v>44</v>
      </c>
      <c r="C34" s="213" t="s">
        <v>101</v>
      </c>
      <c r="D34" s="214">
        <v>2019</v>
      </c>
      <c r="E34" s="215" t="s">
        <v>18</v>
      </c>
      <c r="F34" s="216">
        <v>87540</v>
      </c>
      <c r="G34" s="335"/>
    </row>
    <row r="35" spans="1:7" ht="15.75" x14ac:dyDescent="0.25">
      <c r="A35" s="322"/>
      <c r="B35" s="213" t="s">
        <v>41</v>
      </c>
      <c r="C35" s="213" t="s">
        <v>96</v>
      </c>
      <c r="D35" s="214">
        <v>2019</v>
      </c>
      <c r="E35" s="215" t="s">
        <v>18</v>
      </c>
      <c r="F35" s="216">
        <v>20780</v>
      </c>
      <c r="G35" s="335"/>
    </row>
    <row r="36" spans="1:7" ht="15.75" x14ac:dyDescent="0.25">
      <c r="A36" s="322"/>
      <c r="B36" s="213" t="s">
        <v>42</v>
      </c>
      <c r="C36" s="213" t="s">
        <v>100</v>
      </c>
      <c r="D36" s="214">
        <v>2020</v>
      </c>
      <c r="E36" s="215" t="s">
        <v>18</v>
      </c>
      <c r="F36" s="216">
        <v>24140</v>
      </c>
      <c r="G36" s="335"/>
    </row>
    <row r="37" spans="1:7" ht="15.75" x14ac:dyDescent="0.25">
      <c r="A37" s="322"/>
      <c r="B37" s="213" t="s">
        <v>283</v>
      </c>
      <c r="C37" s="213" t="s">
        <v>284</v>
      </c>
      <c r="D37" s="214">
        <v>2020</v>
      </c>
      <c r="E37" s="215" t="s">
        <v>18</v>
      </c>
      <c r="F37" s="216">
        <v>3469316</v>
      </c>
      <c r="G37" s="335"/>
    </row>
    <row r="38" spans="1:7" ht="15.75" x14ac:dyDescent="0.25">
      <c r="A38" s="322"/>
      <c r="B38" s="213" t="s">
        <v>103</v>
      </c>
      <c r="C38" s="213" t="s">
        <v>104</v>
      </c>
      <c r="D38" s="214">
        <v>2020</v>
      </c>
      <c r="E38" s="215" t="s">
        <v>18</v>
      </c>
      <c r="F38" s="216">
        <v>67400</v>
      </c>
      <c r="G38" s="335"/>
    </row>
    <row r="39" spans="1:7" ht="15.75" x14ac:dyDescent="0.25">
      <c r="A39" s="322"/>
      <c r="B39" s="213" t="s">
        <v>44</v>
      </c>
      <c r="C39" s="213" t="s">
        <v>102</v>
      </c>
      <c r="D39" s="214">
        <v>2020</v>
      </c>
      <c r="E39" s="215" t="s">
        <v>18</v>
      </c>
      <c r="F39" s="216">
        <v>23580</v>
      </c>
      <c r="G39" s="335"/>
    </row>
    <row r="40" spans="1:7" ht="15.75" x14ac:dyDescent="0.25">
      <c r="A40" s="322"/>
      <c r="B40" s="213" t="s">
        <v>261</v>
      </c>
      <c r="C40" s="213" t="s">
        <v>285</v>
      </c>
      <c r="D40" s="214">
        <v>2020</v>
      </c>
      <c r="E40" s="215" t="s">
        <v>18</v>
      </c>
      <c r="F40" s="216">
        <v>53580</v>
      </c>
      <c r="G40" s="335"/>
    </row>
    <row r="41" spans="1:7" ht="15.75" x14ac:dyDescent="0.25">
      <c r="A41" s="322"/>
      <c r="B41" s="213" t="s">
        <v>39</v>
      </c>
      <c r="C41" s="213" t="s">
        <v>90</v>
      </c>
      <c r="D41" s="214">
        <v>2020</v>
      </c>
      <c r="E41" s="215" t="s">
        <v>18</v>
      </c>
      <c r="F41" s="216">
        <v>2560</v>
      </c>
      <c r="G41" s="335"/>
    </row>
    <row r="42" spans="1:7" ht="15.75" x14ac:dyDescent="0.25">
      <c r="A42" s="322"/>
      <c r="B42" s="213" t="s">
        <v>91</v>
      </c>
      <c r="C42" s="213" t="s">
        <v>93</v>
      </c>
      <c r="D42" s="214">
        <v>2020</v>
      </c>
      <c r="E42" s="215" t="s">
        <v>18</v>
      </c>
      <c r="F42" s="216">
        <v>269260</v>
      </c>
      <c r="G42" s="335"/>
    </row>
    <row r="43" spans="1:7" ht="15.75" x14ac:dyDescent="0.25">
      <c r="A43" s="322"/>
      <c r="B43" s="213" t="s">
        <v>40</v>
      </c>
      <c r="C43" s="213" t="s">
        <v>95</v>
      </c>
      <c r="D43" s="214">
        <v>2020</v>
      </c>
      <c r="E43" s="215" t="s">
        <v>18</v>
      </c>
      <c r="F43" s="216">
        <v>29720</v>
      </c>
      <c r="G43" s="335"/>
    </row>
    <row r="44" spans="1:7" ht="15.75" x14ac:dyDescent="0.25">
      <c r="A44" s="322"/>
      <c r="B44" s="213" t="s">
        <v>38</v>
      </c>
      <c r="C44" s="213" t="s">
        <v>89</v>
      </c>
      <c r="D44" s="214">
        <v>2020</v>
      </c>
      <c r="E44" s="215" t="s">
        <v>18</v>
      </c>
      <c r="F44" s="216">
        <v>145820</v>
      </c>
      <c r="G44" s="335"/>
    </row>
    <row r="45" spans="1:7" ht="15.75" x14ac:dyDescent="0.25">
      <c r="A45" s="322"/>
      <c r="B45" s="213" t="s">
        <v>98</v>
      </c>
      <c r="C45" s="213" t="s">
        <v>99</v>
      </c>
      <c r="D45" s="214">
        <v>2020</v>
      </c>
      <c r="E45" s="215" t="s">
        <v>18</v>
      </c>
      <c r="F45" s="216">
        <v>9580</v>
      </c>
      <c r="G45" s="335"/>
    </row>
    <row r="46" spans="1:7" ht="15.75" x14ac:dyDescent="0.25">
      <c r="A46" s="323"/>
      <c r="B46" s="324" t="s">
        <v>1</v>
      </c>
      <c r="C46" s="325"/>
      <c r="D46" s="214"/>
      <c r="E46" s="215"/>
      <c r="F46" s="217">
        <f>SUM(F30:F45)</f>
        <v>5828036</v>
      </c>
      <c r="G46" s="335"/>
    </row>
    <row r="47" spans="1:7" ht="15.75" x14ac:dyDescent="0.25">
      <c r="A47" s="321" t="s">
        <v>29</v>
      </c>
      <c r="B47" s="213" t="s">
        <v>50</v>
      </c>
      <c r="C47" s="213" t="s">
        <v>111</v>
      </c>
      <c r="D47" s="214">
        <v>2019</v>
      </c>
      <c r="E47" s="215" t="s">
        <v>18</v>
      </c>
      <c r="F47" s="216">
        <v>189560</v>
      </c>
      <c r="G47" s="335"/>
    </row>
    <row r="48" spans="1:7" ht="15.75" x14ac:dyDescent="0.25">
      <c r="A48" s="323"/>
      <c r="B48" s="324" t="s">
        <v>1</v>
      </c>
      <c r="C48" s="325"/>
      <c r="D48" s="214"/>
      <c r="E48" s="215"/>
      <c r="F48" s="217">
        <f>SUM(F47)</f>
        <v>189560</v>
      </c>
      <c r="G48" s="335"/>
    </row>
    <row r="49" spans="1:7" ht="15.75" x14ac:dyDescent="0.25">
      <c r="A49" s="321" t="s">
        <v>17</v>
      </c>
      <c r="B49" s="213" t="s">
        <v>207</v>
      </c>
      <c r="C49" s="213" t="s">
        <v>286</v>
      </c>
      <c r="D49" s="214">
        <v>2020</v>
      </c>
      <c r="E49" s="215" t="s">
        <v>81</v>
      </c>
      <c r="F49" s="216">
        <v>2040780</v>
      </c>
      <c r="G49" s="335"/>
    </row>
    <row r="50" spans="1:7" ht="15.75" x14ac:dyDescent="0.25">
      <c r="A50" s="323"/>
      <c r="B50" s="324" t="s">
        <v>1</v>
      </c>
      <c r="C50" s="325"/>
      <c r="D50" s="214"/>
      <c r="E50" s="215"/>
      <c r="F50" s="217">
        <f>SUM(F49)</f>
        <v>2040780</v>
      </c>
      <c r="G50" s="335"/>
    </row>
    <row r="51" spans="1:7" ht="15.75" x14ac:dyDescent="0.25">
      <c r="A51" s="321" t="s">
        <v>422</v>
      </c>
      <c r="B51" s="213" t="s">
        <v>192</v>
      </c>
      <c r="C51" s="213" t="s">
        <v>118</v>
      </c>
      <c r="D51" s="214">
        <v>2019</v>
      </c>
      <c r="E51" s="215" t="s">
        <v>119</v>
      </c>
      <c r="F51" s="216">
        <v>8734380</v>
      </c>
      <c r="G51" s="335"/>
    </row>
    <row r="52" spans="1:7" ht="15.75" x14ac:dyDescent="0.25">
      <c r="A52" s="322"/>
      <c r="B52" s="213" t="s">
        <v>47</v>
      </c>
      <c r="C52" s="213" t="s">
        <v>476</v>
      </c>
      <c r="D52" s="214">
        <v>2020</v>
      </c>
      <c r="E52" s="215" t="s">
        <v>19</v>
      </c>
      <c r="F52" s="216">
        <v>113800</v>
      </c>
      <c r="G52" s="335"/>
    </row>
    <row r="53" spans="1:7" ht="15.75" x14ac:dyDescent="0.25">
      <c r="A53" s="322"/>
      <c r="B53" s="213" t="s">
        <v>46</v>
      </c>
      <c r="C53" s="213" t="s">
        <v>477</v>
      </c>
      <c r="D53" s="214">
        <v>2020</v>
      </c>
      <c r="E53" s="215" t="s">
        <v>19</v>
      </c>
      <c r="F53" s="216">
        <v>456200</v>
      </c>
      <c r="G53" s="335"/>
    </row>
    <row r="54" spans="1:7" ht="15.75" x14ac:dyDescent="0.25">
      <c r="A54" s="322"/>
      <c r="B54" s="213" t="s">
        <v>46</v>
      </c>
      <c r="C54" s="213" t="s">
        <v>114</v>
      </c>
      <c r="D54" s="214">
        <v>2019</v>
      </c>
      <c r="E54" s="215" t="s">
        <v>18</v>
      </c>
      <c r="F54" s="216">
        <v>740</v>
      </c>
      <c r="G54" s="335"/>
    </row>
    <row r="55" spans="1:7" ht="15.75" x14ac:dyDescent="0.25">
      <c r="A55" s="322"/>
      <c r="B55" s="213" t="s">
        <v>115</v>
      </c>
      <c r="C55" s="213" t="s">
        <v>116</v>
      </c>
      <c r="D55" s="214">
        <v>2019</v>
      </c>
      <c r="E55" s="215" t="s">
        <v>18</v>
      </c>
      <c r="F55" s="216">
        <v>377340</v>
      </c>
      <c r="G55" s="335"/>
    </row>
    <row r="56" spans="1:7" ht="15.75" x14ac:dyDescent="0.25">
      <c r="A56" s="322"/>
      <c r="B56" s="213" t="s">
        <v>192</v>
      </c>
      <c r="C56" s="213" t="s">
        <v>117</v>
      </c>
      <c r="D56" s="214">
        <v>2019</v>
      </c>
      <c r="E56" s="215" t="s">
        <v>18</v>
      </c>
      <c r="F56" s="216">
        <v>233000</v>
      </c>
      <c r="G56" s="335"/>
    </row>
    <row r="57" spans="1:7" ht="15.75" x14ac:dyDescent="0.25">
      <c r="A57" s="322"/>
      <c r="B57" s="213" t="s">
        <v>47</v>
      </c>
      <c r="C57" s="213" t="s">
        <v>478</v>
      </c>
      <c r="D57" s="214">
        <v>2020</v>
      </c>
      <c r="E57" s="215" t="s">
        <v>18</v>
      </c>
      <c r="F57" s="216">
        <v>337820</v>
      </c>
      <c r="G57" s="335"/>
    </row>
    <row r="58" spans="1:7" ht="15.75" x14ac:dyDescent="0.25">
      <c r="A58" s="322"/>
      <c r="B58" s="213" t="s">
        <v>46</v>
      </c>
      <c r="C58" s="213" t="s">
        <v>479</v>
      </c>
      <c r="D58" s="214">
        <v>2020</v>
      </c>
      <c r="E58" s="215" t="s">
        <v>18</v>
      </c>
      <c r="F58" s="216">
        <v>6533620</v>
      </c>
      <c r="G58" s="335"/>
    </row>
    <row r="59" spans="1:7" ht="15.75" x14ac:dyDescent="0.25">
      <c r="A59" s="322"/>
      <c r="B59" s="213" t="s">
        <v>115</v>
      </c>
      <c r="C59" s="213" t="s">
        <v>480</v>
      </c>
      <c r="D59" s="214">
        <v>2020</v>
      </c>
      <c r="E59" s="215" t="s">
        <v>18</v>
      </c>
      <c r="F59" s="216">
        <v>2734480</v>
      </c>
      <c r="G59" s="335"/>
    </row>
    <row r="60" spans="1:7" ht="15.75" x14ac:dyDescent="0.25">
      <c r="A60" s="322"/>
      <c r="B60" s="213" t="s">
        <v>69</v>
      </c>
      <c r="C60" s="213" t="s">
        <v>374</v>
      </c>
      <c r="D60" s="214">
        <v>2020</v>
      </c>
      <c r="E60" s="215" t="s">
        <v>18</v>
      </c>
      <c r="F60" s="216">
        <v>36860</v>
      </c>
      <c r="G60" s="335"/>
    </row>
    <row r="61" spans="1:7" ht="15.75" x14ac:dyDescent="0.25">
      <c r="A61" s="323"/>
      <c r="B61" s="324" t="s">
        <v>1</v>
      </c>
      <c r="C61" s="325"/>
      <c r="D61" s="214"/>
      <c r="E61" s="215"/>
      <c r="F61" s="217">
        <f>SUM(F51:F60)</f>
        <v>19558240</v>
      </c>
      <c r="G61" s="336"/>
    </row>
    <row r="62" spans="1:7" ht="22.5" customHeight="1" thickBot="1" x14ac:dyDescent="0.35">
      <c r="A62" s="326" t="s">
        <v>2</v>
      </c>
      <c r="B62" s="327"/>
      <c r="C62" s="327"/>
      <c r="D62" s="327"/>
      <c r="E62" s="328"/>
      <c r="F62" s="274">
        <f>SUM(F61,F50,F48,F46,F29,F24,F21,F15,F13,F11,F7)</f>
        <v>51720102</v>
      </c>
      <c r="G62" s="275"/>
    </row>
  </sheetData>
  <mergeCells count="25">
    <mergeCell ref="A2:G3"/>
    <mergeCell ref="G5:G61"/>
    <mergeCell ref="A5:A7"/>
    <mergeCell ref="B7:C7"/>
    <mergeCell ref="A8:A11"/>
    <mergeCell ref="B11:C11"/>
    <mergeCell ref="A12:A13"/>
    <mergeCell ref="B13:C13"/>
    <mergeCell ref="A14:A15"/>
    <mergeCell ref="B15:C15"/>
    <mergeCell ref="A16:A21"/>
    <mergeCell ref="B21:C21"/>
    <mergeCell ref="A22:A24"/>
    <mergeCell ref="B24:C24"/>
    <mergeCell ref="A25:A29"/>
    <mergeCell ref="B29:C29"/>
    <mergeCell ref="A51:A61"/>
    <mergeCell ref="B61:C61"/>
    <mergeCell ref="A62:E62"/>
    <mergeCell ref="A30:A46"/>
    <mergeCell ref="B46:C46"/>
    <mergeCell ref="A47:A48"/>
    <mergeCell ref="B48:C48"/>
    <mergeCell ref="A49:A50"/>
    <mergeCell ref="B50:C50"/>
  </mergeCells>
  <pageMargins left="0.7" right="0.7" top="0.75" bottom="0.75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25"/>
  <sheetViews>
    <sheetView zoomScale="80" zoomScaleNormal="80" workbookViewId="0">
      <selection activeCell="J13" sqref="J13"/>
    </sheetView>
  </sheetViews>
  <sheetFormatPr defaultColWidth="23" defaultRowHeight="21" x14ac:dyDescent="0.35"/>
  <cols>
    <col min="1" max="1" width="33.42578125" style="202" customWidth="1"/>
    <col min="2" max="5" width="18.42578125" style="202" customWidth="1"/>
    <col min="6" max="6" width="22.7109375" style="202" customWidth="1"/>
    <col min="7" max="7" width="17" style="202" customWidth="1"/>
    <col min="8" max="16384" width="23" style="202"/>
  </cols>
  <sheetData>
    <row r="1" spans="1:7" ht="21.75" thickBot="1" x14ac:dyDescent="0.4">
      <c r="A1" s="5"/>
      <c r="B1" s="129"/>
      <c r="G1" s="129" t="s">
        <v>60</v>
      </c>
    </row>
    <row r="2" spans="1:7" ht="40.5" customHeight="1" thickBot="1" x14ac:dyDescent="0.4">
      <c r="A2" s="340" t="s">
        <v>429</v>
      </c>
      <c r="B2" s="341"/>
      <c r="C2" s="341"/>
      <c r="D2" s="341"/>
      <c r="E2" s="341"/>
      <c r="F2" s="341"/>
      <c r="G2" s="342"/>
    </row>
    <row r="3" spans="1:7" ht="31.5" customHeight="1" x14ac:dyDescent="0.35">
      <c r="A3" s="343" t="s">
        <v>7</v>
      </c>
      <c r="B3" s="345" t="s">
        <v>0</v>
      </c>
      <c r="C3" s="345"/>
      <c r="D3" s="345"/>
      <c r="E3" s="345"/>
      <c r="F3" s="343" t="s">
        <v>1</v>
      </c>
      <c r="G3" s="343" t="s">
        <v>389</v>
      </c>
    </row>
    <row r="4" spans="1:7" ht="27.75" customHeight="1" x14ac:dyDescent="0.35">
      <c r="A4" s="344"/>
      <c r="B4" s="203" t="s">
        <v>18</v>
      </c>
      <c r="C4" s="203" t="s">
        <v>119</v>
      </c>
      <c r="D4" s="203" t="s">
        <v>81</v>
      </c>
      <c r="E4" s="203" t="s">
        <v>462</v>
      </c>
      <c r="F4" s="344"/>
      <c r="G4" s="344"/>
    </row>
    <row r="5" spans="1:7" ht="32.25" customHeight="1" x14ac:dyDescent="0.35">
      <c r="A5" s="204" t="s">
        <v>5</v>
      </c>
      <c r="B5" s="205"/>
      <c r="C5" s="205">
        <v>7000</v>
      </c>
      <c r="D5" s="205"/>
      <c r="E5" s="205"/>
      <c r="F5" s="206">
        <f>SUM(B5:E5)</f>
        <v>7000</v>
      </c>
      <c r="G5" s="346" t="s">
        <v>463</v>
      </c>
    </row>
    <row r="6" spans="1:7" ht="32.25" customHeight="1" x14ac:dyDescent="0.35">
      <c r="A6" s="204" t="s">
        <v>11</v>
      </c>
      <c r="B6" s="205"/>
      <c r="C6" s="205">
        <v>2150</v>
      </c>
      <c r="D6" s="205"/>
      <c r="E6" s="205"/>
      <c r="F6" s="206">
        <f t="shared" ref="F6:F24" si="0">SUM(B6:E6)</f>
        <v>2150</v>
      </c>
      <c r="G6" s="347"/>
    </row>
    <row r="7" spans="1:7" ht="32.25" customHeight="1" x14ac:dyDescent="0.35">
      <c r="A7" s="207" t="s">
        <v>464</v>
      </c>
      <c r="B7" s="208"/>
      <c r="C7" s="208">
        <v>7000</v>
      </c>
      <c r="D7" s="208"/>
      <c r="E7" s="208"/>
      <c r="F7" s="206">
        <f t="shared" si="0"/>
        <v>7000</v>
      </c>
      <c r="G7" s="347"/>
    </row>
    <row r="8" spans="1:7" ht="32.25" customHeight="1" x14ac:dyDescent="0.35">
      <c r="A8" s="207" t="s">
        <v>4</v>
      </c>
      <c r="B8" s="208">
        <v>1500</v>
      </c>
      <c r="C8" s="208">
        <v>4900</v>
      </c>
      <c r="D8" s="208"/>
      <c r="E8" s="208"/>
      <c r="F8" s="206">
        <f t="shared" si="0"/>
        <v>6400</v>
      </c>
      <c r="G8" s="347"/>
    </row>
    <row r="9" spans="1:7" ht="32.25" customHeight="1" x14ac:dyDescent="0.35">
      <c r="A9" s="207" t="s">
        <v>3</v>
      </c>
      <c r="B9" s="208"/>
      <c r="C9" s="208">
        <v>8556</v>
      </c>
      <c r="D9" s="208"/>
      <c r="E9" s="208"/>
      <c r="F9" s="206">
        <f t="shared" si="0"/>
        <v>8556</v>
      </c>
      <c r="G9" s="347"/>
    </row>
    <row r="10" spans="1:7" ht="32.25" customHeight="1" x14ac:dyDescent="0.35">
      <c r="A10" s="204" t="s">
        <v>16</v>
      </c>
      <c r="B10" s="205"/>
      <c r="C10" s="205">
        <v>6452</v>
      </c>
      <c r="D10" s="205"/>
      <c r="E10" s="205"/>
      <c r="F10" s="206">
        <f t="shared" si="0"/>
        <v>6452</v>
      </c>
      <c r="G10" s="348"/>
    </row>
    <row r="11" spans="1:7" ht="32.25" customHeight="1" x14ac:dyDescent="0.35">
      <c r="A11" s="204" t="s">
        <v>71</v>
      </c>
      <c r="B11" s="205">
        <v>1200</v>
      </c>
      <c r="C11" s="205"/>
      <c r="D11" s="205">
        <v>500</v>
      </c>
      <c r="E11" s="205">
        <v>900</v>
      </c>
      <c r="F11" s="206">
        <f t="shared" si="0"/>
        <v>2600</v>
      </c>
      <c r="G11" s="337" t="s">
        <v>465</v>
      </c>
    </row>
    <row r="12" spans="1:7" ht="32.25" customHeight="1" x14ac:dyDescent="0.35">
      <c r="A12" s="204" t="s">
        <v>466</v>
      </c>
      <c r="B12" s="205"/>
      <c r="C12" s="205">
        <v>2250</v>
      </c>
      <c r="D12" s="205">
        <v>80</v>
      </c>
      <c r="E12" s="205"/>
      <c r="F12" s="206">
        <f t="shared" si="0"/>
        <v>2330</v>
      </c>
      <c r="G12" s="338"/>
    </row>
    <row r="13" spans="1:7" ht="32.25" customHeight="1" x14ac:dyDescent="0.35">
      <c r="A13" s="207" t="s">
        <v>20</v>
      </c>
      <c r="B13" s="208"/>
      <c r="C13" s="208">
        <v>4801</v>
      </c>
      <c r="D13" s="208">
        <v>2821</v>
      </c>
      <c r="E13" s="208">
        <v>1100</v>
      </c>
      <c r="F13" s="206">
        <f t="shared" si="0"/>
        <v>8722</v>
      </c>
      <c r="G13" s="338"/>
    </row>
    <row r="14" spans="1:7" ht="32.25" customHeight="1" x14ac:dyDescent="0.35">
      <c r="A14" s="204" t="s">
        <v>59</v>
      </c>
      <c r="B14" s="205"/>
      <c r="C14" s="205">
        <v>310</v>
      </c>
      <c r="D14" s="205"/>
      <c r="E14" s="205"/>
      <c r="F14" s="206">
        <f t="shared" si="0"/>
        <v>310</v>
      </c>
      <c r="G14" s="338"/>
    </row>
    <row r="15" spans="1:7" ht="32.25" customHeight="1" x14ac:dyDescent="0.35">
      <c r="A15" s="204" t="s">
        <v>32</v>
      </c>
      <c r="B15" s="205"/>
      <c r="C15" s="205">
        <v>9958</v>
      </c>
      <c r="D15" s="205">
        <v>256</v>
      </c>
      <c r="E15" s="205"/>
      <c r="F15" s="206">
        <f t="shared" si="0"/>
        <v>10214</v>
      </c>
      <c r="G15" s="338"/>
    </row>
    <row r="16" spans="1:7" ht="32.25" customHeight="1" x14ac:dyDescent="0.35">
      <c r="A16" s="207" t="s">
        <v>467</v>
      </c>
      <c r="B16" s="208"/>
      <c r="C16" s="208">
        <v>1288</v>
      </c>
      <c r="D16" s="208"/>
      <c r="E16" s="208"/>
      <c r="F16" s="206">
        <f t="shared" si="0"/>
        <v>1288</v>
      </c>
      <c r="G16" s="338"/>
    </row>
    <row r="17" spans="1:7" ht="32.25" customHeight="1" x14ac:dyDescent="0.35">
      <c r="A17" s="207" t="s">
        <v>468</v>
      </c>
      <c r="B17" s="208"/>
      <c r="C17" s="208">
        <v>838</v>
      </c>
      <c r="D17" s="208"/>
      <c r="E17" s="208"/>
      <c r="F17" s="206">
        <f t="shared" si="0"/>
        <v>838</v>
      </c>
      <c r="G17" s="338"/>
    </row>
    <row r="18" spans="1:7" ht="32.25" customHeight="1" x14ac:dyDescent="0.35">
      <c r="A18" s="204" t="s">
        <v>469</v>
      </c>
      <c r="B18" s="205"/>
      <c r="C18" s="205">
        <v>6067</v>
      </c>
      <c r="D18" s="205"/>
      <c r="E18" s="205"/>
      <c r="F18" s="206">
        <f t="shared" si="0"/>
        <v>6067</v>
      </c>
      <c r="G18" s="338"/>
    </row>
    <row r="19" spans="1:7" ht="32.25" customHeight="1" x14ac:dyDescent="0.35">
      <c r="A19" s="204" t="s">
        <v>470</v>
      </c>
      <c r="B19" s="205"/>
      <c r="C19" s="205">
        <v>3500</v>
      </c>
      <c r="D19" s="205"/>
      <c r="E19" s="205"/>
      <c r="F19" s="206">
        <f t="shared" si="0"/>
        <v>3500</v>
      </c>
      <c r="G19" s="338"/>
    </row>
    <row r="20" spans="1:7" ht="32.25" customHeight="1" x14ac:dyDescent="0.35">
      <c r="A20" s="204" t="s">
        <v>451</v>
      </c>
      <c r="B20" s="205"/>
      <c r="C20" s="205">
        <v>2499</v>
      </c>
      <c r="D20" s="205"/>
      <c r="E20" s="205"/>
      <c r="F20" s="206">
        <f t="shared" si="0"/>
        <v>2499</v>
      </c>
      <c r="G20" s="338"/>
    </row>
    <row r="21" spans="1:7" ht="32.25" customHeight="1" x14ac:dyDescent="0.35">
      <c r="A21" s="204" t="s">
        <v>33</v>
      </c>
      <c r="B21" s="205"/>
      <c r="C21" s="205">
        <v>869</v>
      </c>
      <c r="D21" s="205"/>
      <c r="E21" s="205">
        <v>321</v>
      </c>
      <c r="F21" s="206">
        <f t="shared" si="0"/>
        <v>1190</v>
      </c>
      <c r="G21" s="338"/>
    </row>
    <row r="22" spans="1:7" ht="32.25" customHeight="1" x14ac:dyDescent="0.35">
      <c r="A22" s="204" t="s">
        <v>12</v>
      </c>
      <c r="B22" s="205"/>
      <c r="C22" s="205">
        <v>2514</v>
      </c>
      <c r="D22" s="205"/>
      <c r="E22" s="205"/>
      <c r="F22" s="206">
        <f t="shared" si="0"/>
        <v>2514</v>
      </c>
      <c r="G22" s="338"/>
    </row>
    <row r="23" spans="1:7" ht="32.25" customHeight="1" x14ac:dyDescent="0.35">
      <c r="A23" s="207" t="s">
        <v>471</v>
      </c>
      <c r="B23" s="208"/>
      <c r="C23" s="208">
        <v>1154</v>
      </c>
      <c r="D23" s="208"/>
      <c r="E23" s="208"/>
      <c r="F23" s="206">
        <f t="shared" si="0"/>
        <v>1154</v>
      </c>
      <c r="G23" s="338"/>
    </row>
    <row r="24" spans="1:7" ht="32.25" customHeight="1" x14ac:dyDescent="0.35">
      <c r="A24" s="207" t="s">
        <v>472</v>
      </c>
      <c r="B24" s="208"/>
      <c r="C24" s="208"/>
      <c r="D24" s="208"/>
      <c r="E24" s="208">
        <v>74</v>
      </c>
      <c r="F24" s="206">
        <f t="shared" si="0"/>
        <v>74</v>
      </c>
      <c r="G24" s="339"/>
    </row>
    <row r="25" spans="1:7" ht="32.25" customHeight="1" x14ac:dyDescent="0.35">
      <c r="A25" s="209" t="s">
        <v>9</v>
      </c>
      <c r="B25" s="210">
        <f>SUM(B5:B24)</f>
        <v>2700</v>
      </c>
      <c r="C25" s="210">
        <f t="shared" ref="C25:E25" si="1">SUM(C5:C24)</f>
        <v>72106</v>
      </c>
      <c r="D25" s="210">
        <f t="shared" si="1"/>
        <v>3657</v>
      </c>
      <c r="E25" s="210">
        <f t="shared" si="1"/>
        <v>2395</v>
      </c>
      <c r="F25" s="206">
        <f>SUM(B25:E25)</f>
        <v>80858</v>
      </c>
      <c r="G25" s="211"/>
    </row>
  </sheetData>
  <mergeCells count="7">
    <mergeCell ref="G11:G24"/>
    <mergeCell ref="A2:G2"/>
    <mergeCell ref="A3:A4"/>
    <mergeCell ref="B3:E3"/>
    <mergeCell ref="F3:F4"/>
    <mergeCell ref="G3:G4"/>
    <mergeCell ref="G5:G10"/>
  </mergeCells>
  <printOptions horizontalCentered="1"/>
  <pageMargins left="0" right="0" top="1.1811023622047245" bottom="0" header="0.78740157480314965" footer="0"/>
  <pageSetup paperSize="9" scale="68" orientation="portrait" r:id="rId1"/>
  <rowBreaks count="1" manualBreakCount="1">
    <brk id="24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32"/>
  <sheetViews>
    <sheetView zoomScale="80" zoomScaleNormal="80" workbookViewId="0">
      <selection activeCell="A3" sqref="A3"/>
    </sheetView>
  </sheetViews>
  <sheetFormatPr defaultColWidth="9.140625" defaultRowHeight="15" x14ac:dyDescent="0.25"/>
  <cols>
    <col min="1" max="1" width="34" style="18" customWidth="1"/>
    <col min="2" max="2" width="48" style="18" customWidth="1"/>
    <col min="3" max="3" width="23.7109375" style="18" customWidth="1"/>
    <col min="4" max="4" width="22.7109375" style="18" customWidth="1"/>
    <col min="5" max="5" width="19.5703125" style="18" customWidth="1"/>
    <col min="6" max="6" width="32.28515625" style="18" customWidth="1"/>
    <col min="7" max="7" width="15" style="18" customWidth="1"/>
    <col min="8" max="8" width="14.28515625" style="18" bestFit="1" customWidth="1"/>
    <col min="9" max="9" width="9.140625" style="18"/>
    <col min="10" max="11" width="16.42578125" style="18" bestFit="1" customWidth="1"/>
    <col min="12" max="16384" width="9.140625" style="18"/>
  </cols>
  <sheetData>
    <row r="1" spans="1:11" ht="20.25" x14ac:dyDescent="0.3">
      <c r="A1" s="155"/>
      <c r="B1" s="155"/>
      <c r="C1" s="155"/>
      <c r="D1" s="155"/>
      <c r="E1" s="155"/>
      <c r="F1" s="6"/>
      <c r="G1" s="6" t="s">
        <v>141</v>
      </c>
    </row>
    <row r="2" spans="1:11" ht="22.5" x14ac:dyDescent="0.3">
      <c r="A2" s="357" t="s">
        <v>497</v>
      </c>
      <c r="B2" s="358"/>
      <c r="C2" s="358"/>
      <c r="D2" s="358"/>
      <c r="E2" s="358"/>
      <c r="F2" s="358"/>
      <c r="G2" s="359"/>
    </row>
    <row r="3" spans="1:11" ht="45" x14ac:dyDescent="0.25">
      <c r="A3" s="33" t="s">
        <v>158</v>
      </c>
      <c r="B3" s="33" t="s">
        <v>159</v>
      </c>
      <c r="C3" s="33" t="s">
        <v>142</v>
      </c>
      <c r="D3" s="33" t="s">
        <v>297</v>
      </c>
      <c r="E3" s="33" t="s">
        <v>161</v>
      </c>
      <c r="F3" s="33" t="s">
        <v>199</v>
      </c>
      <c r="G3" s="33" t="s">
        <v>389</v>
      </c>
    </row>
    <row r="4" spans="1:11" ht="18.75" x14ac:dyDescent="0.25">
      <c r="A4" s="156" t="s">
        <v>313</v>
      </c>
      <c r="B4" s="157" t="s">
        <v>481</v>
      </c>
      <c r="C4" s="157" t="s">
        <v>482</v>
      </c>
      <c r="D4" s="157">
        <v>2020</v>
      </c>
      <c r="E4" s="157" t="s">
        <v>304</v>
      </c>
      <c r="F4" s="158">
        <v>235240</v>
      </c>
      <c r="G4" s="349" t="s">
        <v>61</v>
      </c>
    </row>
    <row r="5" spans="1:11" ht="18.75" x14ac:dyDescent="0.25">
      <c r="A5" s="159" t="s">
        <v>313</v>
      </c>
      <c r="B5" s="160" t="s">
        <v>481</v>
      </c>
      <c r="C5" s="160" t="s">
        <v>483</v>
      </c>
      <c r="D5" s="160">
        <v>2020</v>
      </c>
      <c r="E5" s="268">
        <v>2442</v>
      </c>
      <c r="F5" s="161">
        <v>14765000</v>
      </c>
      <c r="G5" s="349"/>
    </row>
    <row r="6" spans="1:11" ht="18.75" x14ac:dyDescent="0.25">
      <c r="A6" s="162" t="s">
        <v>318</v>
      </c>
      <c r="B6" s="163"/>
      <c r="C6" s="163"/>
      <c r="D6" s="163"/>
      <c r="E6" s="163"/>
      <c r="F6" s="164">
        <f>SUM(F4:F5)</f>
        <v>15000240</v>
      </c>
      <c r="G6" s="349"/>
    </row>
    <row r="7" spans="1:11" s="78" customFormat="1" ht="21" customHeight="1" x14ac:dyDescent="0.25">
      <c r="A7" s="159" t="s">
        <v>75</v>
      </c>
      <c r="B7" s="160" t="s">
        <v>288</v>
      </c>
      <c r="C7" s="160" t="s">
        <v>306</v>
      </c>
      <c r="D7" s="160">
        <v>2019</v>
      </c>
      <c r="E7" s="160" t="s">
        <v>72</v>
      </c>
      <c r="F7" s="161">
        <v>12000</v>
      </c>
      <c r="G7" s="349"/>
    </row>
    <row r="8" spans="1:11" s="78" customFormat="1" ht="21" customHeight="1" x14ac:dyDescent="0.25">
      <c r="A8" s="162" t="s">
        <v>185</v>
      </c>
      <c r="B8" s="165"/>
      <c r="C8" s="165"/>
      <c r="D8" s="165"/>
      <c r="E8" s="165"/>
      <c r="F8" s="166">
        <f>SUM(F7:F7)</f>
        <v>12000</v>
      </c>
      <c r="G8" s="349"/>
      <c r="J8" s="117"/>
      <c r="K8" s="116"/>
    </row>
    <row r="9" spans="1:11" s="78" customFormat="1" ht="21" customHeight="1" x14ac:dyDescent="0.25">
      <c r="A9" s="156" t="s">
        <v>305</v>
      </c>
      <c r="B9" s="167" t="s">
        <v>200</v>
      </c>
      <c r="C9" s="167" t="s">
        <v>128</v>
      </c>
      <c r="D9" s="167">
        <v>2020</v>
      </c>
      <c r="E9" s="167" t="s">
        <v>72</v>
      </c>
      <c r="F9" s="158">
        <v>2305305.7150007146</v>
      </c>
      <c r="G9" s="349"/>
      <c r="J9" s="117"/>
      <c r="K9" s="116"/>
    </row>
    <row r="10" spans="1:11" s="78" customFormat="1" ht="21" customHeight="1" x14ac:dyDescent="0.25">
      <c r="A10" s="156" t="s">
        <v>305</v>
      </c>
      <c r="B10" s="167" t="s">
        <v>201</v>
      </c>
      <c r="C10" s="167" t="s">
        <v>127</v>
      </c>
      <c r="D10" s="167">
        <v>2020</v>
      </c>
      <c r="E10" s="167" t="s">
        <v>72</v>
      </c>
      <c r="F10" s="158">
        <v>1910825.1549909168</v>
      </c>
      <c r="G10" s="349"/>
      <c r="J10" s="117"/>
      <c r="K10" s="116"/>
    </row>
    <row r="11" spans="1:11" s="78" customFormat="1" ht="21" customHeight="1" x14ac:dyDescent="0.25">
      <c r="A11" s="159" t="s">
        <v>305</v>
      </c>
      <c r="B11" s="119" t="s">
        <v>202</v>
      </c>
      <c r="C11" s="119" t="s">
        <v>129</v>
      </c>
      <c r="D11" s="119">
        <v>2020</v>
      </c>
      <c r="E11" s="119" t="s">
        <v>72</v>
      </c>
      <c r="F11" s="161">
        <v>3674858.3767241063</v>
      </c>
      <c r="G11" s="349"/>
      <c r="H11" s="38"/>
      <c r="J11" s="118"/>
      <c r="K11" s="116"/>
    </row>
    <row r="12" spans="1:11" s="78" customFormat="1" ht="21" customHeight="1" x14ac:dyDescent="0.25">
      <c r="A12" s="159" t="s">
        <v>305</v>
      </c>
      <c r="B12" s="119" t="s">
        <v>163</v>
      </c>
      <c r="C12" s="119" t="s">
        <v>125</v>
      </c>
      <c r="D12" s="119">
        <v>2020</v>
      </c>
      <c r="E12" s="119" t="s">
        <v>72</v>
      </c>
      <c r="F12" s="161">
        <v>787429.24733693991</v>
      </c>
      <c r="G12" s="349"/>
      <c r="H12" s="38"/>
      <c r="J12" s="118"/>
      <c r="K12" s="116"/>
    </row>
    <row r="13" spans="1:11" s="78" customFormat="1" ht="21" customHeight="1" x14ac:dyDescent="0.25">
      <c r="A13" s="159" t="s">
        <v>305</v>
      </c>
      <c r="B13" s="119" t="s">
        <v>203</v>
      </c>
      <c r="C13" s="119" t="s">
        <v>126</v>
      </c>
      <c r="D13" s="119">
        <v>2020</v>
      </c>
      <c r="E13" s="119" t="s">
        <v>72</v>
      </c>
      <c r="F13" s="161">
        <v>1321581.5059473224</v>
      </c>
      <c r="G13" s="349"/>
      <c r="H13" s="38"/>
      <c r="J13" s="118"/>
      <c r="K13" s="116"/>
    </row>
    <row r="14" spans="1:11" s="78" customFormat="1" ht="21" customHeight="1" x14ac:dyDescent="0.25">
      <c r="A14" s="162" t="s">
        <v>130</v>
      </c>
      <c r="B14" s="353"/>
      <c r="C14" s="354"/>
      <c r="D14" s="168"/>
      <c r="E14" s="169"/>
      <c r="F14" s="166">
        <f>SUM(F9:F13)</f>
        <v>10000000</v>
      </c>
      <c r="G14" s="349"/>
      <c r="H14" s="80"/>
      <c r="J14" s="116"/>
      <c r="K14" s="116"/>
    </row>
    <row r="15" spans="1:11" s="78" customFormat="1" ht="21" customHeight="1" x14ac:dyDescent="0.25">
      <c r="A15" s="159" t="s">
        <v>76</v>
      </c>
      <c r="B15" s="170" t="s">
        <v>204</v>
      </c>
      <c r="C15" s="170" t="s">
        <v>133</v>
      </c>
      <c r="D15" s="170">
        <v>2019</v>
      </c>
      <c r="E15" s="170" t="s">
        <v>72</v>
      </c>
      <c r="F15" s="171">
        <v>169000</v>
      </c>
      <c r="G15" s="349"/>
      <c r="J15" s="116"/>
      <c r="K15" s="116"/>
    </row>
    <row r="16" spans="1:11" s="78" customFormat="1" ht="21" customHeight="1" x14ac:dyDescent="0.25">
      <c r="A16" s="159" t="s">
        <v>76</v>
      </c>
      <c r="B16" s="170" t="s">
        <v>205</v>
      </c>
      <c r="C16" s="170" t="s">
        <v>132</v>
      </c>
      <c r="D16" s="170">
        <v>2020</v>
      </c>
      <c r="E16" s="170" t="s">
        <v>72</v>
      </c>
      <c r="F16" s="171">
        <v>40060</v>
      </c>
      <c r="G16" s="349"/>
      <c r="J16" s="116"/>
      <c r="K16" s="116"/>
    </row>
    <row r="17" spans="1:12" s="78" customFormat="1" ht="21" customHeight="1" x14ac:dyDescent="0.25">
      <c r="A17" s="159" t="s">
        <v>76</v>
      </c>
      <c r="B17" s="170" t="s">
        <v>377</v>
      </c>
      <c r="C17" s="170" t="s">
        <v>378</v>
      </c>
      <c r="D17" s="170">
        <v>2020</v>
      </c>
      <c r="E17" s="170" t="s">
        <v>72</v>
      </c>
      <c r="F17" s="171">
        <v>1899397.0458688745</v>
      </c>
      <c r="G17" s="349"/>
      <c r="J17" s="116"/>
      <c r="K17" s="116"/>
    </row>
    <row r="18" spans="1:12" s="78" customFormat="1" ht="21" customHeight="1" x14ac:dyDescent="0.25">
      <c r="A18" s="159" t="s">
        <v>76</v>
      </c>
      <c r="B18" s="170" t="s">
        <v>206</v>
      </c>
      <c r="C18" s="170" t="s">
        <v>131</v>
      </c>
      <c r="D18" s="170">
        <v>2020</v>
      </c>
      <c r="E18" s="170" t="s">
        <v>72</v>
      </c>
      <c r="F18" s="171">
        <v>10501000</v>
      </c>
      <c r="G18" s="349"/>
      <c r="J18" s="116"/>
      <c r="K18" s="116"/>
    </row>
    <row r="19" spans="1:12" s="78" customFormat="1" ht="21" customHeight="1" x14ac:dyDescent="0.25">
      <c r="A19" s="159" t="s">
        <v>76</v>
      </c>
      <c r="B19" s="170" t="s">
        <v>379</v>
      </c>
      <c r="C19" s="170" t="s">
        <v>380</v>
      </c>
      <c r="D19" s="170">
        <v>2020</v>
      </c>
      <c r="E19" s="170" t="s">
        <v>72</v>
      </c>
      <c r="F19" s="171">
        <v>2390780.0029437263</v>
      </c>
      <c r="G19" s="349"/>
    </row>
    <row r="20" spans="1:12" s="78" customFormat="1" ht="21" customHeight="1" x14ac:dyDescent="0.25">
      <c r="A20" s="162" t="s">
        <v>77</v>
      </c>
      <c r="B20" s="355"/>
      <c r="C20" s="356"/>
      <c r="D20" s="172"/>
      <c r="E20" s="173"/>
      <c r="F20" s="174">
        <f>SUM(F15:F19)</f>
        <v>15000237.0488126</v>
      </c>
      <c r="G20" s="349"/>
    </row>
    <row r="21" spans="1:12" s="78" customFormat="1" ht="21" customHeight="1" x14ac:dyDescent="0.25">
      <c r="A21" s="175" t="s">
        <v>87</v>
      </c>
      <c r="B21" s="170" t="s">
        <v>367</v>
      </c>
      <c r="C21" s="170" t="s">
        <v>381</v>
      </c>
      <c r="D21" s="170">
        <v>2019</v>
      </c>
      <c r="E21" s="170" t="s">
        <v>72</v>
      </c>
      <c r="F21" s="171">
        <v>2098556.1041763276</v>
      </c>
      <c r="G21" s="349"/>
      <c r="I21" s="116"/>
      <c r="J21" s="118"/>
      <c r="K21" s="116"/>
      <c r="L21" s="116"/>
    </row>
    <row r="22" spans="1:12" s="78" customFormat="1" ht="21" customHeight="1" x14ac:dyDescent="0.25">
      <c r="A22" s="175" t="s">
        <v>87</v>
      </c>
      <c r="B22" s="170" t="s">
        <v>382</v>
      </c>
      <c r="C22" s="170" t="s">
        <v>383</v>
      </c>
      <c r="D22" s="170">
        <v>2019</v>
      </c>
      <c r="E22" s="170" t="s">
        <v>72</v>
      </c>
      <c r="F22" s="171">
        <v>1247154</v>
      </c>
      <c r="G22" s="349"/>
      <c r="I22" s="116"/>
      <c r="J22" s="118"/>
      <c r="K22" s="116"/>
      <c r="L22" s="116"/>
    </row>
    <row r="23" spans="1:12" s="78" customFormat="1" ht="21" customHeight="1" x14ac:dyDescent="0.25">
      <c r="A23" s="175" t="s">
        <v>87</v>
      </c>
      <c r="B23" s="170" t="s">
        <v>298</v>
      </c>
      <c r="C23" s="170" t="s">
        <v>299</v>
      </c>
      <c r="D23" s="170">
        <v>2019</v>
      </c>
      <c r="E23" s="170" t="s">
        <v>72</v>
      </c>
      <c r="F23" s="171">
        <v>30320</v>
      </c>
      <c r="G23" s="349"/>
      <c r="I23" s="116"/>
      <c r="J23" s="118"/>
      <c r="K23" s="116"/>
      <c r="L23" s="116"/>
    </row>
    <row r="24" spans="1:12" s="78" customFormat="1" ht="21" customHeight="1" x14ac:dyDescent="0.25">
      <c r="A24" s="175" t="s">
        <v>87</v>
      </c>
      <c r="B24" s="170" t="s">
        <v>40</v>
      </c>
      <c r="C24" s="170" t="s">
        <v>300</v>
      </c>
      <c r="D24" s="170">
        <v>2019</v>
      </c>
      <c r="E24" s="170" t="s">
        <v>304</v>
      </c>
      <c r="F24" s="171">
        <v>11560</v>
      </c>
      <c r="G24" s="349"/>
      <c r="I24" s="116"/>
      <c r="J24" s="118"/>
      <c r="K24" s="116"/>
      <c r="L24" s="116"/>
    </row>
    <row r="25" spans="1:12" s="78" customFormat="1" ht="21" customHeight="1" x14ac:dyDescent="0.25">
      <c r="A25" s="175" t="s">
        <v>87</v>
      </c>
      <c r="B25" s="170" t="s">
        <v>91</v>
      </c>
      <c r="C25" s="170" t="s">
        <v>301</v>
      </c>
      <c r="D25" s="170">
        <v>2019</v>
      </c>
      <c r="E25" s="170" t="s">
        <v>304</v>
      </c>
      <c r="F25" s="171">
        <v>28600</v>
      </c>
      <c r="G25" s="349"/>
      <c r="I25" s="116"/>
      <c r="J25" s="116"/>
      <c r="K25" s="116"/>
      <c r="L25" s="116"/>
    </row>
    <row r="26" spans="1:12" s="78" customFormat="1" ht="21" customHeight="1" x14ac:dyDescent="0.25">
      <c r="A26" s="175" t="s">
        <v>87</v>
      </c>
      <c r="B26" s="170" t="s">
        <v>97</v>
      </c>
      <c r="C26" s="170" t="s">
        <v>384</v>
      </c>
      <c r="D26" s="170">
        <v>2019</v>
      </c>
      <c r="E26" s="170" t="s">
        <v>304</v>
      </c>
      <c r="F26" s="171">
        <v>1085977</v>
      </c>
      <c r="G26" s="349"/>
      <c r="I26" s="116"/>
      <c r="J26" s="116"/>
      <c r="K26" s="116"/>
      <c r="L26" s="116"/>
    </row>
    <row r="27" spans="1:12" s="78" customFormat="1" ht="21" customHeight="1" x14ac:dyDescent="0.25">
      <c r="A27" s="175" t="s">
        <v>87</v>
      </c>
      <c r="B27" s="170" t="s">
        <v>41</v>
      </c>
      <c r="C27" s="170" t="s">
        <v>385</v>
      </c>
      <c r="D27" s="170">
        <v>2019</v>
      </c>
      <c r="E27" s="170" t="s">
        <v>304</v>
      </c>
      <c r="F27" s="171">
        <v>1414151.6266122609</v>
      </c>
      <c r="G27" s="349"/>
      <c r="I27" s="116"/>
      <c r="J27" s="116"/>
      <c r="K27" s="116"/>
      <c r="L27" s="116"/>
    </row>
    <row r="28" spans="1:12" s="78" customFormat="1" ht="21" customHeight="1" x14ac:dyDescent="0.25">
      <c r="A28" s="175" t="s">
        <v>87</v>
      </c>
      <c r="B28" s="170" t="s">
        <v>366</v>
      </c>
      <c r="C28" s="170" t="s">
        <v>386</v>
      </c>
      <c r="D28" s="170">
        <v>2019</v>
      </c>
      <c r="E28" s="170" t="s">
        <v>304</v>
      </c>
      <c r="F28" s="171">
        <v>2691533.74075705</v>
      </c>
      <c r="G28" s="349"/>
      <c r="I28" s="116"/>
      <c r="J28" s="116"/>
      <c r="K28" s="116"/>
      <c r="L28" s="116"/>
    </row>
    <row r="29" spans="1:12" s="78" customFormat="1" ht="21" customHeight="1" x14ac:dyDescent="0.25">
      <c r="A29" s="175" t="s">
        <v>87</v>
      </c>
      <c r="B29" s="170" t="s">
        <v>302</v>
      </c>
      <c r="C29" s="170" t="s">
        <v>303</v>
      </c>
      <c r="D29" s="170">
        <v>2019</v>
      </c>
      <c r="E29" s="170" t="s">
        <v>304</v>
      </c>
      <c r="F29" s="171">
        <v>51060</v>
      </c>
      <c r="G29" s="349"/>
      <c r="I29" s="116"/>
      <c r="J29" s="116"/>
      <c r="K29" s="116"/>
      <c r="L29" s="116"/>
    </row>
    <row r="30" spans="1:12" s="78" customFormat="1" ht="21" customHeight="1" x14ac:dyDescent="0.25">
      <c r="A30" s="175" t="s">
        <v>87</v>
      </c>
      <c r="B30" s="170" t="s">
        <v>387</v>
      </c>
      <c r="C30" s="170" t="s">
        <v>388</v>
      </c>
      <c r="D30" s="170">
        <v>2019</v>
      </c>
      <c r="E30" s="170" t="s">
        <v>304</v>
      </c>
      <c r="F30" s="171">
        <v>1341758.5284543608</v>
      </c>
      <c r="G30" s="349"/>
      <c r="I30" s="116"/>
      <c r="J30" s="116"/>
      <c r="K30" s="116"/>
      <c r="L30" s="116"/>
    </row>
    <row r="31" spans="1:12" s="78" customFormat="1" ht="21" customHeight="1" thickBot="1" x14ac:dyDescent="0.3">
      <c r="A31" s="176" t="s">
        <v>105</v>
      </c>
      <c r="B31" s="177"/>
      <c r="C31" s="178"/>
      <c r="D31" s="178"/>
      <c r="E31" s="179"/>
      <c r="F31" s="180">
        <f>SUM(F21:F30)</f>
        <v>10000671</v>
      </c>
      <c r="G31" s="349"/>
    </row>
    <row r="32" spans="1:12" s="78" customFormat="1" ht="21" customHeight="1" thickBot="1" x14ac:dyDescent="0.3">
      <c r="A32" s="350" t="s">
        <v>2</v>
      </c>
      <c r="B32" s="351"/>
      <c r="C32" s="352"/>
      <c r="D32" s="120"/>
      <c r="E32" s="121"/>
      <c r="F32" s="181">
        <f>SUM(F31,F20,F14,F8,F6)</f>
        <v>50013148.048812598</v>
      </c>
      <c r="G32" s="182"/>
    </row>
  </sheetData>
  <mergeCells count="5">
    <mergeCell ref="G4:G31"/>
    <mergeCell ref="A32:C32"/>
    <mergeCell ref="B14:C14"/>
    <mergeCell ref="B20:C20"/>
    <mergeCell ref="A2:G2"/>
  </mergeCells>
  <pageMargins left="0.7" right="0.7" top="0.75" bottom="0.75" header="0.3" footer="0.3"/>
  <pageSetup paperSize="9" scale="44" orientation="portrait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3"/>
  <sheetViews>
    <sheetView zoomScale="70" zoomScaleNormal="70" workbookViewId="0">
      <selection activeCell="F20" sqref="F20"/>
    </sheetView>
  </sheetViews>
  <sheetFormatPr defaultColWidth="23" defaultRowHeight="20.25" x14ac:dyDescent="0.3"/>
  <cols>
    <col min="1" max="1" width="51" style="184" customWidth="1"/>
    <col min="2" max="2" width="41.7109375" style="184" customWidth="1"/>
    <col min="3" max="3" width="53.42578125" style="184" customWidth="1"/>
    <col min="4" max="4" width="46.42578125" style="184" customWidth="1"/>
    <col min="5" max="16384" width="23" style="184"/>
  </cols>
  <sheetData>
    <row r="1" spans="1:8" x14ac:dyDescent="0.3">
      <c r="A1" s="5"/>
      <c r="B1" s="5"/>
      <c r="C1" s="6"/>
      <c r="D1" s="6" t="s">
        <v>208</v>
      </c>
    </row>
    <row r="2" spans="1:8" ht="51.75" customHeight="1" x14ac:dyDescent="0.3">
      <c r="A2" s="362" t="s">
        <v>430</v>
      </c>
      <c r="B2" s="363"/>
      <c r="C2" s="363"/>
      <c r="D2" s="364"/>
    </row>
    <row r="3" spans="1:8" ht="24" customHeight="1" x14ac:dyDescent="0.3">
      <c r="A3" s="360" t="s">
        <v>7</v>
      </c>
      <c r="B3" s="365" t="s">
        <v>496</v>
      </c>
      <c r="C3" s="360" t="s">
        <v>1</v>
      </c>
      <c r="D3" s="360" t="s">
        <v>389</v>
      </c>
    </row>
    <row r="4" spans="1:8" ht="26.45" customHeight="1" x14ac:dyDescent="0.3">
      <c r="A4" s="360"/>
      <c r="B4" s="366"/>
      <c r="C4" s="360"/>
      <c r="D4" s="360"/>
    </row>
    <row r="5" spans="1:8" ht="41.45" customHeight="1" x14ac:dyDescent="0.3">
      <c r="A5" s="183" t="s">
        <v>11</v>
      </c>
      <c r="B5" s="261">
        <v>25000</v>
      </c>
      <c r="C5" s="185">
        <f t="shared" ref="C5:C10" si="0">SUM(B5:B5)</f>
        <v>25000</v>
      </c>
      <c r="D5" s="361" t="s">
        <v>61</v>
      </c>
    </row>
    <row r="6" spans="1:8" ht="41.45" customHeight="1" x14ac:dyDescent="0.3">
      <c r="A6" s="13" t="s">
        <v>5</v>
      </c>
      <c r="B6" s="262">
        <v>20000</v>
      </c>
      <c r="C6" s="186">
        <f t="shared" si="0"/>
        <v>20000</v>
      </c>
      <c r="D6" s="361"/>
    </row>
    <row r="7" spans="1:8" ht="41.45" customHeight="1" x14ac:dyDescent="0.3">
      <c r="A7" s="14" t="s">
        <v>6</v>
      </c>
      <c r="B7" s="262">
        <v>25000</v>
      </c>
      <c r="C7" s="186">
        <f t="shared" si="0"/>
        <v>25000</v>
      </c>
      <c r="D7" s="361"/>
    </row>
    <row r="8" spans="1:8" ht="41.45" customHeight="1" x14ac:dyDescent="0.3">
      <c r="A8" s="14" t="s">
        <v>8</v>
      </c>
      <c r="B8" s="262">
        <v>25000</v>
      </c>
      <c r="C8" s="186">
        <f t="shared" si="0"/>
        <v>25000</v>
      </c>
      <c r="D8" s="361"/>
    </row>
    <row r="9" spans="1:8" ht="41.45" customHeight="1" x14ac:dyDescent="0.3">
      <c r="A9" s="13" t="s">
        <v>4</v>
      </c>
      <c r="B9" s="262">
        <v>10000</v>
      </c>
      <c r="C9" s="186">
        <f t="shared" si="0"/>
        <v>10000</v>
      </c>
      <c r="D9" s="361"/>
    </row>
    <row r="10" spans="1:8" ht="41.45" customHeight="1" thickBot="1" x14ac:dyDescent="0.35">
      <c r="A10" s="13" t="s">
        <v>3</v>
      </c>
      <c r="B10" s="262">
        <v>10000</v>
      </c>
      <c r="C10" s="186">
        <f t="shared" si="0"/>
        <v>10000</v>
      </c>
      <c r="D10" s="361"/>
    </row>
    <row r="11" spans="1:8" ht="32.25" customHeight="1" thickBot="1" x14ac:dyDescent="0.35">
      <c r="A11" s="15" t="s">
        <v>2</v>
      </c>
      <c r="B11" s="16">
        <f>SUM(B5:B10)</f>
        <v>115000</v>
      </c>
      <c r="C11" s="16">
        <f>SUM(C5:C10)</f>
        <v>115000</v>
      </c>
      <c r="D11" s="187"/>
      <c r="E11" s="188"/>
      <c r="F11" s="188"/>
      <c r="G11" s="188"/>
    </row>
    <row r="12" spans="1:8" x14ac:dyDescent="0.3">
      <c r="A12" s="7"/>
      <c r="B12" s="7"/>
      <c r="C12" s="7"/>
      <c r="D12" s="79"/>
      <c r="E12" s="7"/>
      <c r="F12" s="7"/>
      <c r="G12" s="7"/>
      <c r="H12" s="1"/>
    </row>
    <row r="13" spans="1:8" x14ac:dyDescent="0.3">
      <c r="C13" s="189"/>
    </row>
  </sheetData>
  <sortState ref="A5:D11">
    <sortCondition descending="1" ref="C5:C11"/>
  </sortState>
  <mergeCells count="6">
    <mergeCell ref="A3:A4"/>
    <mergeCell ref="C3:C4"/>
    <mergeCell ref="D5:D10"/>
    <mergeCell ref="A2:D2"/>
    <mergeCell ref="D3:D4"/>
    <mergeCell ref="B3:B4"/>
  </mergeCells>
  <printOptions horizontalCentered="1" verticalCentered="1"/>
  <pageMargins left="0.27559055118110237" right="0.27559055118110237" top="0" bottom="0" header="0" footer="0"/>
  <pageSetup paperSize="9" scale="73" orientation="landscape" r:id="rId1"/>
  <rowBreaks count="1" manualBreakCount="1">
    <brk id="12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topLeftCell="E1" zoomScale="25" zoomScaleNormal="25" zoomScaleSheetLayoutView="25" workbookViewId="0">
      <selection activeCell="H20" sqref="H20"/>
    </sheetView>
  </sheetViews>
  <sheetFormatPr defaultColWidth="9.140625" defaultRowHeight="61.5" x14ac:dyDescent="0.25"/>
  <cols>
    <col min="1" max="1" width="87.42578125" style="190" customWidth="1"/>
    <col min="2" max="2" width="102.28515625" style="190" customWidth="1"/>
    <col min="3" max="3" width="82.85546875" style="190" customWidth="1"/>
    <col min="4" max="4" width="70.85546875" style="190" customWidth="1"/>
    <col min="5" max="6" width="75.42578125" style="190" customWidth="1"/>
    <col min="7" max="7" width="61.140625" style="190" customWidth="1"/>
    <col min="8" max="8" width="72.5703125" style="190" customWidth="1"/>
    <col min="9" max="9" width="64.5703125" style="190" customWidth="1"/>
    <col min="10" max="10" width="65.7109375" style="190" customWidth="1"/>
    <col min="11" max="11" width="66.85546875" style="190" customWidth="1"/>
    <col min="12" max="12" width="68.5703125" style="190" customWidth="1"/>
    <col min="13" max="13" width="71.42578125" style="190" customWidth="1"/>
    <col min="14" max="14" width="72.5703125" style="190" customWidth="1"/>
    <col min="15" max="17" width="49.28515625" style="190" customWidth="1"/>
    <col min="18" max="18" width="45.85546875" style="190" bestFit="1" customWidth="1"/>
    <col min="19" max="16384" width="9.140625" style="190"/>
  </cols>
  <sheetData>
    <row r="1" spans="1:18" x14ac:dyDescent="0.6">
      <c r="R1" s="269" t="s">
        <v>491</v>
      </c>
    </row>
    <row r="2" spans="1:18" ht="61.5" customHeight="1" x14ac:dyDescent="0.25">
      <c r="A2" s="369" t="s">
        <v>390</v>
      </c>
      <c r="B2" s="370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</row>
    <row r="3" spans="1:18" ht="61.5" customHeight="1" x14ac:dyDescent="0.25">
      <c r="A3" s="371" t="s">
        <v>391</v>
      </c>
      <c r="B3" s="371" t="s">
        <v>392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 t="s">
        <v>393</v>
      </c>
    </row>
    <row r="4" spans="1:18" ht="349.5" customHeight="1" x14ac:dyDescent="0.25">
      <c r="A4" s="371"/>
      <c r="B4" s="241" t="s">
        <v>394</v>
      </c>
      <c r="C4" s="241" t="s">
        <v>395</v>
      </c>
      <c r="D4" s="241" t="s">
        <v>396</v>
      </c>
      <c r="E4" s="241" t="s">
        <v>397</v>
      </c>
      <c r="F4" s="241" t="s">
        <v>398</v>
      </c>
      <c r="G4" s="241" t="s">
        <v>423</v>
      </c>
      <c r="H4" s="241" t="s">
        <v>399</v>
      </c>
      <c r="I4" s="241" t="s">
        <v>400</v>
      </c>
      <c r="J4" s="241" t="s">
        <v>484</v>
      </c>
      <c r="K4" s="241" t="s">
        <v>401</v>
      </c>
      <c r="L4" s="241" t="s">
        <v>485</v>
      </c>
      <c r="M4" s="241" t="s">
        <v>402</v>
      </c>
      <c r="N4" s="241" t="s">
        <v>486</v>
      </c>
      <c r="O4" s="241" t="s">
        <v>487</v>
      </c>
      <c r="P4" s="241" t="s">
        <v>488</v>
      </c>
      <c r="Q4" s="241" t="s">
        <v>489</v>
      </c>
      <c r="R4" s="371"/>
    </row>
    <row r="5" spans="1:18" x14ac:dyDescent="0.25">
      <c r="A5" s="242" t="s">
        <v>10</v>
      </c>
      <c r="B5" s="243">
        <v>297</v>
      </c>
      <c r="C5" s="243">
        <v>1000</v>
      </c>
      <c r="D5" s="243">
        <v>51</v>
      </c>
      <c r="E5" s="243">
        <v>3026</v>
      </c>
      <c r="F5" s="243">
        <v>80</v>
      </c>
      <c r="G5" s="243">
        <v>70</v>
      </c>
      <c r="H5" s="243">
        <v>1694</v>
      </c>
      <c r="I5" s="243"/>
      <c r="J5" s="243">
        <v>252</v>
      </c>
      <c r="K5" s="243"/>
      <c r="L5" s="243">
        <v>1920</v>
      </c>
      <c r="M5" s="243">
        <v>400</v>
      </c>
      <c r="N5" s="243">
        <v>1000</v>
      </c>
      <c r="O5" s="243">
        <v>500</v>
      </c>
      <c r="P5" s="243">
        <v>1000</v>
      </c>
      <c r="Q5" s="243">
        <v>1000</v>
      </c>
      <c r="R5" s="244">
        <f>SUM(B5:Q5)</f>
        <v>12290</v>
      </c>
    </row>
    <row r="6" spans="1:18" x14ac:dyDescent="0.25">
      <c r="A6" s="242" t="s">
        <v>5</v>
      </c>
      <c r="B6" s="243"/>
      <c r="C6" s="243">
        <v>1740</v>
      </c>
      <c r="D6" s="243"/>
      <c r="E6" s="243"/>
      <c r="F6" s="243"/>
      <c r="G6" s="243"/>
      <c r="H6" s="243">
        <v>83</v>
      </c>
      <c r="I6" s="243">
        <v>210</v>
      </c>
      <c r="J6" s="243"/>
      <c r="K6" s="243">
        <v>1965</v>
      </c>
      <c r="L6" s="243">
        <v>2152</v>
      </c>
      <c r="M6" s="243"/>
      <c r="N6" s="243"/>
      <c r="O6" s="243"/>
      <c r="P6" s="243"/>
      <c r="Q6" s="243"/>
      <c r="R6" s="244">
        <f t="shared" ref="R6:R7" si="0">SUM(B6:Q6)</f>
        <v>6150</v>
      </c>
    </row>
    <row r="7" spans="1:18" x14ac:dyDescent="0.25">
      <c r="A7" s="242" t="s">
        <v>403</v>
      </c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>
        <v>76</v>
      </c>
      <c r="N7" s="243"/>
      <c r="O7" s="243"/>
      <c r="P7" s="243"/>
      <c r="Q7" s="243"/>
      <c r="R7" s="244">
        <f t="shared" si="0"/>
        <v>76</v>
      </c>
    </row>
    <row r="8" spans="1:18" s="246" customFormat="1" ht="60.75" x14ac:dyDescent="0.25">
      <c r="A8" s="245" t="s">
        <v>9</v>
      </c>
      <c r="B8" s="244">
        <f>SUM(B5:B7)</f>
        <v>297</v>
      </c>
      <c r="C8" s="244">
        <f t="shared" ref="C8:R8" si="1">SUM(C5:C7)</f>
        <v>2740</v>
      </c>
      <c r="D8" s="244">
        <f t="shared" si="1"/>
        <v>51</v>
      </c>
      <c r="E8" s="244">
        <f t="shared" si="1"/>
        <v>3026</v>
      </c>
      <c r="F8" s="244">
        <f t="shared" si="1"/>
        <v>80</v>
      </c>
      <c r="G8" s="244">
        <f t="shared" si="1"/>
        <v>70</v>
      </c>
      <c r="H8" s="244">
        <f t="shared" si="1"/>
        <v>1777</v>
      </c>
      <c r="I8" s="244">
        <f t="shared" si="1"/>
        <v>210</v>
      </c>
      <c r="J8" s="244">
        <f t="shared" si="1"/>
        <v>252</v>
      </c>
      <c r="K8" s="244">
        <f t="shared" si="1"/>
        <v>1965</v>
      </c>
      <c r="L8" s="244">
        <f t="shared" si="1"/>
        <v>4072</v>
      </c>
      <c r="M8" s="244">
        <f t="shared" si="1"/>
        <v>476</v>
      </c>
      <c r="N8" s="244">
        <f t="shared" si="1"/>
        <v>1000</v>
      </c>
      <c r="O8" s="244">
        <f t="shared" si="1"/>
        <v>500</v>
      </c>
      <c r="P8" s="244">
        <f t="shared" si="1"/>
        <v>1000</v>
      </c>
      <c r="Q8" s="244">
        <f t="shared" si="1"/>
        <v>1000</v>
      </c>
      <c r="R8" s="244">
        <f t="shared" si="1"/>
        <v>18516</v>
      </c>
    </row>
    <row r="9" spans="1:18" ht="121.5" customHeight="1" x14ac:dyDescent="0.25">
      <c r="A9" s="372" t="s">
        <v>404</v>
      </c>
      <c r="B9" s="372"/>
      <c r="C9" s="372"/>
      <c r="D9" s="372"/>
      <c r="E9" s="372"/>
      <c r="F9" s="372"/>
      <c r="G9" s="247"/>
      <c r="H9" s="248"/>
      <c r="I9" s="248"/>
      <c r="J9" s="248"/>
      <c r="K9" s="248"/>
      <c r="L9" s="248"/>
      <c r="M9" s="248"/>
      <c r="N9" s="249"/>
    </row>
    <row r="10" spans="1:18" ht="61.5" customHeight="1" x14ac:dyDescent="0.25">
      <c r="A10" s="367" t="s">
        <v>490</v>
      </c>
      <c r="B10" s="368"/>
      <c r="C10" s="368"/>
      <c r="D10" s="368"/>
      <c r="E10" s="368"/>
      <c r="F10" s="368"/>
      <c r="G10" s="368"/>
      <c r="H10" s="368"/>
    </row>
    <row r="11" spans="1:18" ht="121.5" x14ac:dyDescent="0.25">
      <c r="A11" s="250" t="s">
        <v>391</v>
      </c>
      <c r="B11" s="373" t="s">
        <v>405</v>
      </c>
      <c r="C11" s="373"/>
      <c r="D11" s="373" t="s">
        <v>142</v>
      </c>
      <c r="E11" s="373"/>
      <c r="F11" s="250" t="s">
        <v>0</v>
      </c>
      <c r="G11" s="250" t="s">
        <v>406</v>
      </c>
      <c r="H11" s="250" t="s">
        <v>407</v>
      </c>
    </row>
    <row r="12" spans="1:18" x14ac:dyDescent="0.25">
      <c r="A12" s="251" t="s">
        <v>71</v>
      </c>
      <c r="B12" s="374" t="s">
        <v>408</v>
      </c>
      <c r="C12" s="374"/>
      <c r="D12" s="374" t="s">
        <v>409</v>
      </c>
      <c r="E12" s="374"/>
      <c r="F12" s="252" t="s">
        <v>410</v>
      </c>
      <c r="G12" s="253">
        <v>2019</v>
      </c>
      <c r="H12" s="254">
        <v>25579</v>
      </c>
    </row>
    <row r="13" spans="1:18" x14ac:dyDescent="0.25">
      <c r="A13" s="251" t="s">
        <v>71</v>
      </c>
      <c r="B13" s="374" t="s">
        <v>408</v>
      </c>
      <c r="C13" s="374"/>
      <c r="D13" s="374" t="s">
        <v>411</v>
      </c>
      <c r="E13" s="374"/>
      <c r="F13" s="255" t="s">
        <v>412</v>
      </c>
      <c r="G13" s="253">
        <v>2019</v>
      </c>
      <c r="H13" s="254">
        <v>25691</v>
      </c>
    </row>
    <row r="14" spans="1:18" x14ac:dyDescent="0.25">
      <c r="A14" s="251" t="s">
        <v>20</v>
      </c>
      <c r="B14" s="374" t="s">
        <v>143</v>
      </c>
      <c r="C14" s="374"/>
      <c r="D14" s="374" t="s">
        <v>413</v>
      </c>
      <c r="E14" s="374"/>
      <c r="F14" s="252" t="s">
        <v>414</v>
      </c>
      <c r="G14" s="253">
        <v>2019</v>
      </c>
      <c r="H14" s="254">
        <v>322480</v>
      </c>
    </row>
    <row r="15" spans="1:18" x14ac:dyDescent="0.25">
      <c r="A15" s="251" t="s">
        <v>20</v>
      </c>
      <c r="B15" s="374" t="s">
        <v>143</v>
      </c>
      <c r="C15" s="374"/>
      <c r="D15" s="374" t="s">
        <v>415</v>
      </c>
      <c r="E15" s="374"/>
      <c r="F15" s="255">
        <v>3442</v>
      </c>
      <c r="G15" s="253">
        <v>2020</v>
      </c>
      <c r="H15" s="254">
        <v>376880</v>
      </c>
    </row>
    <row r="16" spans="1:18" x14ac:dyDescent="0.25">
      <c r="A16" s="251" t="s">
        <v>20</v>
      </c>
      <c r="B16" s="374" t="s">
        <v>416</v>
      </c>
      <c r="C16" s="374"/>
      <c r="D16" s="374" t="s">
        <v>417</v>
      </c>
      <c r="E16" s="374"/>
      <c r="F16" s="255" t="s">
        <v>410</v>
      </c>
      <c r="G16" s="253">
        <v>2019</v>
      </c>
      <c r="H16" s="254">
        <v>26000</v>
      </c>
    </row>
    <row r="17" spans="1:8" x14ac:dyDescent="0.25">
      <c r="A17" s="251" t="s">
        <v>20</v>
      </c>
      <c r="B17" s="374" t="s">
        <v>205</v>
      </c>
      <c r="C17" s="374"/>
      <c r="D17" s="374" t="s">
        <v>418</v>
      </c>
      <c r="E17" s="374"/>
      <c r="F17" s="255">
        <v>3443</v>
      </c>
      <c r="G17" s="253">
        <v>2020</v>
      </c>
      <c r="H17" s="254">
        <v>19980</v>
      </c>
    </row>
    <row r="18" spans="1:8" x14ac:dyDescent="0.25">
      <c r="A18" s="251" t="s">
        <v>27</v>
      </c>
      <c r="B18" s="374" t="s">
        <v>209</v>
      </c>
      <c r="C18" s="374"/>
      <c r="D18" s="374" t="s">
        <v>419</v>
      </c>
      <c r="E18" s="374"/>
      <c r="F18" s="252" t="s">
        <v>420</v>
      </c>
      <c r="G18" s="253">
        <v>2019</v>
      </c>
      <c r="H18" s="254">
        <v>202947</v>
      </c>
    </row>
    <row r="19" spans="1:8" x14ac:dyDescent="0.25">
      <c r="A19" s="251" t="s">
        <v>24</v>
      </c>
      <c r="B19" s="374" t="s">
        <v>58</v>
      </c>
      <c r="C19" s="374"/>
      <c r="D19" s="374" t="s">
        <v>421</v>
      </c>
      <c r="E19" s="374"/>
      <c r="F19" s="252" t="s">
        <v>420</v>
      </c>
      <c r="G19" s="253">
        <v>2019</v>
      </c>
      <c r="H19" s="254">
        <v>51962</v>
      </c>
    </row>
    <row r="20" spans="1:8" x14ac:dyDescent="0.25">
      <c r="A20" s="375" t="s">
        <v>9</v>
      </c>
      <c r="B20" s="376"/>
      <c r="C20" s="376"/>
      <c r="D20" s="376"/>
      <c r="E20" s="376"/>
      <c r="F20" s="376"/>
      <c r="G20" s="377"/>
      <c r="H20" s="256">
        <f>SUM(H12:H19)</f>
        <v>1051519</v>
      </c>
    </row>
    <row r="21" spans="1:8" ht="61.5" customHeight="1" x14ac:dyDescent="0.25">
      <c r="A21" s="378" t="s">
        <v>404</v>
      </c>
      <c r="B21" s="379"/>
      <c r="C21" s="379"/>
      <c r="D21" s="379"/>
      <c r="E21" s="379"/>
      <c r="F21" s="379"/>
      <c r="G21" s="379"/>
      <c r="H21" s="380"/>
    </row>
  </sheetData>
  <mergeCells count="26">
    <mergeCell ref="A20:G20"/>
    <mergeCell ref="A21:H21"/>
    <mergeCell ref="B17:C17"/>
    <mergeCell ref="D17:E17"/>
    <mergeCell ref="B18:C18"/>
    <mergeCell ref="D18:E18"/>
    <mergeCell ref="B19:C19"/>
    <mergeCell ref="D19:E19"/>
    <mergeCell ref="B14:C14"/>
    <mergeCell ref="D14:E14"/>
    <mergeCell ref="B15:C15"/>
    <mergeCell ref="D15:E15"/>
    <mergeCell ref="B16:C16"/>
    <mergeCell ref="D16:E16"/>
    <mergeCell ref="B11:C11"/>
    <mergeCell ref="D11:E11"/>
    <mergeCell ref="B12:C12"/>
    <mergeCell ref="D12:E12"/>
    <mergeCell ref="B13:C13"/>
    <mergeCell ref="D13:E13"/>
    <mergeCell ref="A10:H10"/>
    <mergeCell ref="A2:R2"/>
    <mergeCell ref="A3:A4"/>
    <mergeCell ref="B3:Q3"/>
    <mergeCell ref="R3:R4"/>
    <mergeCell ref="A9:F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colBreaks count="2" manualBreakCount="2">
    <brk id="10" max="21" man="1"/>
    <brk id="11" max="2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13</vt:i4>
      </vt:variant>
    </vt:vector>
  </HeadingPairs>
  <TitlesOfParts>
    <vt:vector size="21" baseType="lpstr">
      <vt:lpstr> MAKARNALIK İTHAL, YERLİ+ELÜS</vt:lpstr>
      <vt:lpstr>EKMEKLİK ELÜS</vt:lpstr>
      <vt:lpstr>EKMEKLİK İTHAL +YERLİ</vt:lpstr>
      <vt:lpstr>ARPA ELÜS</vt:lpstr>
      <vt:lpstr>ARPA İTHAL YERLİ</vt:lpstr>
      <vt:lpstr>MISIR ELÜS</vt:lpstr>
      <vt:lpstr>MISIR </vt:lpstr>
      <vt:lpstr>BAKLİYAT</vt:lpstr>
      <vt:lpstr>'ARPA ELÜS'!_VeritabaniniFiltrele</vt:lpstr>
      <vt:lpstr>'EKMEKLİK ELÜS'!_VeritabaniniFiltrele</vt:lpstr>
      <vt:lpstr>'MISIR ELÜS'!_VeritabaniniFiltrele</vt:lpstr>
      <vt:lpstr>' MAKARNALIK İTHAL, YERLİ+ELÜS'!Yazdırma_Alanı</vt:lpstr>
      <vt:lpstr>'ARPA İTHAL YERLİ'!Yazdırma_Alanı</vt:lpstr>
      <vt:lpstr>BAKLİYAT!Yazdırma_Alanı</vt:lpstr>
      <vt:lpstr>'EKMEKLİK ELÜS'!Yazdırma_Alanı</vt:lpstr>
      <vt:lpstr>'EKMEKLİK İTHAL +YERLİ'!Yazdırma_Alanı</vt:lpstr>
      <vt:lpstr>'MISIR '!Yazdırma_Alanı</vt:lpstr>
      <vt:lpstr>'MISIR ELÜS'!Yazdırma_Alanı</vt:lpstr>
      <vt:lpstr>'ARPA ELÜS'!Yazdırma_Başlıkları</vt:lpstr>
      <vt:lpstr>'EKMEKLİK ELÜS'!Yazdırma_Başlıkları</vt:lpstr>
      <vt:lpstr>'MISIR 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2021-04-30T12:36:23Z</dcterms:modified>
</cp:coreProperties>
</file>